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085" activeTab="0"/>
  </bookViews>
  <sheets>
    <sheet name="toan_li" sheetId="1" r:id="rId1"/>
    <sheet name="hoa-sinh" sheetId="2" r:id="rId2"/>
    <sheet name="tin" sheetId="3" r:id="rId3"/>
    <sheet name="van-su-dia" sheetId="4" r:id="rId4"/>
    <sheet name="tienganh" sheetId="5" r:id="rId5"/>
    <sheet name="tonghop" sheetId="6" r:id="rId6"/>
  </sheets>
  <definedNames/>
  <calcPr fullCalcOnLoad="1"/>
</workbook>
</file>

<file path=xl/sharedStrings.xml><?xml version="1.0" encoding="utf-8"?>
<sst xmlns="http://schemas.openxmlformats.org/spreadsheetml/2006/main" count="1166" uniqueCount="383">
  <si>
    <t xml:space="preserve">  HÓA HỌC + SINH HỌC</t>
  </si>
  <si>
    <t xml:space="preserve">Tô Thị Kim </t>
  </si>
  <si>
    <t xml:space="preserve">Đồng Kiều </t>
  </si>
  <si>
    <t xml:space="preserve">Trần Thị Thu </t>
  </si>
  <si>
    <t>Trần Thục</t>
  </si>
  <si>
    <t xml:space="preserve">Phạm Hải </t>
  </si>
  <si>
    <t>Trần Băng</t>
  </si>
  <si>
    <t>Nguyễn Hoàng Anh</t>
  </si>
  <si>
    <t>Khôi</t>
  </si>
  <si>
    <t>Lê Thị Hải</t>
  </si>
  <si>
    <t>Huỳnh Quốc</t>
  </si>
  <si>
    <t>10Ti</t>
  </si>
  <si>
    <t>Nguyễn Hà Quỳnh</t>
  </si>
  <si>
    <t>Nguyễn Cao</t>
  </si>
  <si>
    <t>Lê Thùy</t>
  </si>
  <si>
    <t>Lê Bảo</t>
  </si>
  <si>
    <t>- Phó Giám đốc phụ trách Sở (b/cáo)</t>
  </si>
  <si>
    <t>Đào Đức Tuấn (đã ký)</t>
  </si>
  <si>
    <t>PHÒNG THI SỐ: 21   -   TIN HỌC</t>
  </si>
  <si>
    <t>PHÒNG THI SỐ: 23   -   NGỮ VĂN + LỊCH SỬ</t>
  </si>
  <si>
    <t>UBND TỈNH BÌNH ĐỊNH</t>
  </si>
  <si>
    <t>CỘNG HÒA XÃ HỘI CHỦ NGHĨA VIỆT NAM</t>
  </si>
  <si>
    <t>SỞ GIÁO DỤC-ĐÀO TẠO</t>
  </si>
  <si>
    <t>Độc lập - Tự do - Hạnh phúc</t>
  </si>
  <si>
    <t>Số:        /SGDĐT-KT&amp;QLCLGD</t>
  </si>
  <si>
    <t xml:space="preserve">V/v thông báo kết quả thi HSG cấp tỉnh </t>
  </si>
  <si>
    <t>Kính gửi: Hiệu trưởng các trường THPT trong tỉnh</t>
  </si>
  <si>
    <t>Số thí sinh đăng kí dự thi</t>
  </si>
  <si>
    <t>Giải nhất</t>
  </si>
  <si>
    <t>Giải nhì</t>
  </si>
  <si>
    <t>Giải ba</t>
  </si>
  <si>
    <t>Giải KK</t>
  </si>
  <si>
    <t>Tổng số giải</t>
  </si>
  <si>
    <t>Số lượng</t>
  </si>
  <si>
    <t>Tỉ lệ (%)</t>
  </si>
  <si>
    <t>Tổng cộng</t>
  </si>
  <si>
    <t xml:space="preserve">              Kèm theo công văn này là Bảng kết quả thi của thí sinh từng môn, yêu cầu các ông (bà) Hiệu trưởng các trường THPT thông báo ngay kết quả thi đến các thí sinh dự thi, đồng thời có các biện pháp nhằm nâng cao chất lượng dạy và học để công tác bồi dưỡng học sinh giỏi ngày càng đạt hiệu quả cao hơn.</t>
  </si>
  <si>
    <t>Nơi nhận</t>
  </si>
  <si>
    <t>KT.GIÁM ĐỐC</t>
  </si>
  <si>
    <t>- Như trên;</t>
  </si>
  <si>
    <t>PHÓ GIÁM ĐỐC</t>
  </si>
  <si>
    <t>- Các Phó giám đốc Sở;</t>
  </si>
  <si>
    <t>- Lưu: VT, KT&amp;QLCLGD.</t>
  </si>
  <si>
    <t>Bình Định, ngày 26 tháng 3 năm 2012</t>
  </si>
  <si>
    <t>lớp 11 THPT năm học 2011-2012</t>
  </si>
  <si>
    <t xml:space="preserve">              Thực hiện Quy chế thi chọn học sinh giỏi ban hành kèm theo Quyết định số 52/2006/QĐ-BGDĐT ngày 29/12/2006 và sửa đổi, bổ sung tại các Quyết định số 68/2007/QĐ-BGDĐT ngày 06/11/2007, Quyết định số 70/2008/QĐ-BGDĐT ngày 22/12/2008, Thông tư số 04/2010/TT-BGDĐT ngày 11/04/2010 của Bộ Giáo dục và Đào tạo; Sở GD-ĐT đã tổ chức thi chọn HSG cấp tỉnh lớp 11 THPT vào ngày 18/3/2012, với kết quả như sau:</t>
  </si>
  <si>
    <t>PHÒNG THI SỐ: 36 -   TIẾNG ANH</t>
  </si>
  <si>
    <t>BAN CHẤM  THI:  VĂN PHÒNG SỞ GD-ĐT</t>
  </si>
  <si>
    <t>Nguyễn Trầm</t>
  </si>
  <si>
    <t>KẾT QUẢ THI</t>
  </si>
  <si>
    <t>BAN CHẤM THI:  VĂN PHÒNG SỞ GD-ĐT</t>
  </si>
  <si>
    <t>Điểm</t>
  </si>
  <si>
    <t>Xếp giải</t>
  </si>
  <si>
    <t>04/01/1995</t>
  </si>
  <si>
    <t>19/5/1996</t>
  </si>
  <si>
    <t xml:space="preserve">Trương  Anh </t>
  </si>
  <si>
    <t>Trần Nguyễn Minh</t>
  </si>
  <si>
    <t>SỞ GIÁO DỤC - ĐÀO TẠO BÌNH ĐỊNH</t>
  </si>
  <si>
    <t>PHÒNG THI SỐ: 01   -   TOÁN + VẬT LÍ</t>
  </si>
  <si>
    <t>TT</t>
  </si>
  <si>
    <t>SBD</t>
  </si>
  <si>
    <t>Chữ ký thí sinh</t>
  </si>
  <si>
    <t>Họ và tên</t>
  </si>
  <si>
    <t>Nam/nữ</t>
  </si>
  <si>
    <t>Ngày sinh</t>
  </si>
  <si>
    <t>Nơi sinh</t>
  </si>
  <si>
    <t>Lớp</t>
  </si>
  <si>
    <t>Trường THPT</t>
  </si>
  <si>
    <t>Môn thi</t>
  </si>
  <si>
    <t>Anh</t>
  </si>
  <si>
    <t>Nam</t>
  </si>
  <si>
    <t>Quy Nhơn, Bình Định</t>
  </si>
  <si>
    <t>Toán</t>
  </si>
  <si>
    <t>Nữ</t>
  </si>
  <si>
    <t>Bảo</t>
  </si>
  <si>
    <t>Tuy Phước, Bình Định</t>
  </si>
  <si>
    <t>11T</t>
  </si>
  <si>
    <t>chuyên Lê Quý Đôn</t>
  </si>
  <si>
    <t>Phù Mỹ, Bình Định</t>
  </si>
  <si>
    <t>An Nhơn, Bình Định</t>
  </si>
  <si>
    <t>Công</t>
  </si>
  <si>
    <t>Phù Cát, Bình Định</t>
  </si>
  <si>
    <t>Diệp</t>
  </si>
  <si>
    <t>Diệu</t>
  </si>
  <si>
    <t>Vật lí</t>
  </si>
  <si>
    <t>11L</t>
  </si>
  <si>
    <t>Châu</t>
  </si>
  <si>
    <t>Hoài Nhơn, Bình Định</t>
  </si>
  <si>
    <t>Tây Sơn, Bình Định</t>
  </si>
  <si>
    <t>Hà</t>
  </si>
  <si>
    <t>Hạnh</t>
  </si>
  <si>
    <t>Trần Hữu</t>
  </si>
  <si>
    <t>Đức</t>
  </si>
  <si>
    <t>Duy</t>
  </si>
  <si>
    <t>Vân Canh - Bình Định</t>
  </si>
  <si>
    <t>Trần Thanh</t>
  </si>
  <si>
    <t>Hóa học</t>
  </si>
  <si>
    <t>Hưng</t>
  </si>
  <si>
    <t>Huy</t>
  </si>
  <si>
    <t>Khương</t>
  </si>
  <si>
    <t>Lâm</t>
  </si>
  <si>
    <t>Linh</t>
  </si>
  <si>
    <t>Huỳnh Kim</t>
  </si>
  <si>
    <t>Mai</t>
  </si>
  <si>
    <t>Minh</t>
  </si>
  <si>
    <t>Nhật</t>
  </si>
  <si>
    <t>Nhi</t>
  </si>
  <si>
    <t>Nguyễn Thị</t>
  </si>
  <si>
    <t>Nguyễn Thị Tuyết</t>
  </si>
  <si>
    <t>Phúc</t>
  </si>
  <si>
    <t>Phương</t>
  </si>
  <si>
    <t>Quân</t>
  </si>
  <si>
    <t>Quang</t>
  </si>
  <si>
    <t>Quỳnh</t>
  </si>
  <si>
    <t>Tài</t>
  </si>
  <si>
    <t>Thắng</t>
  </si>
  <si>
    <t>Thảo</t>
  </si>
  <si>
    <t>Thiện</t>
  </si>
  <si>
    <t>Thương</t>
  </si>
  <si>
    <t>Toàn</t>
  </si>
  <si>
    <t>Trâm</t>
  </si>
  <si>
    <t>Số tờ</t>
  </si>
  <si>
    <t>BAN COI THI:  QUỐC HỌC QUY NHƠN</t>
  </si>
  <si>
    <t>KỲ THI CHỌN HSG CẤP TỈNH LỚP 11 THPT</t>
  </si>
  <si>
    <t>Khóa ngày 18/3/2012</t>
  </si>
  <si>
    <t>Trân</t>
  </si>
  <si>
    <t>Trung</t>
  </si>
  <si>
    <t>Nguyễn Thanh</t>
  </si>
  <si>
    <t>Tú</t>
  </si>
  <si>
    <t>Tuấn</t>
  </si>
  <si>
    <t>Phan Anh</t>
  </si>
  <si>
    <t>Trần Thúy</t>
  </si>
  <si>
    <t>Vy</t>
  </si>
  <si>
    <t>Nguyễn Minh</t>
  </si>
  <si>
    <t>Nguyễn Văn</t>
  </si>
  <si>
    <t>Nguyễn Ngọc Linh</t>
  </si>
  <si>
    <t>Đan</t>
  </si>
  <si>
    <t>Đào</t>
  </si>
  <si>
    <t>Đạt</t>
  </si>
  <si>
    <t>Hoài Ân, Bình Định</t>
  </si>
  <si>
    <t>Nguyễn Việt</t>
  </si>
  <si>
    <t>Hòa</t>
  </si>
  <si>
    <t>Ngô Quốc</t>
  </si>
  <si>
    <t xml:space="preserve">Nguyễn Hoàng </t>
  </si>
  <si>
    <t>Luận</t>
  </si>
  <si>
    <t>My</t>
  </si>
  <si>
    <t>Phạm Hoàng</t>
  </si>
  <si>
    <t>Sơn</t>
  </si>
  <si>
    <t>Thư</t>
  </si>
  <si>
    <t>Trinh</t>
  </si>
  <si>
    <t>Vinh</t>
  </si>
  <si>
    <t>Nguyễn Xuân</t>
  </si>
  <si>
    <t>11A1</t>
  </si>
  <si>
    <t>Diễn</t>
  </si>
  <si>
    <t>Hoài Ân- Bình Định</t>
  </si>
  <si>
    <t>Hiếu</t>
  </si>
  <si>
    <t>Kiệt</t>
  </si>
  <si>
    <t>Long</t>
  </si>
  <si>
    <t>Phù Mỹ - Bình Định</t>
  </si>
  <si>
    <t>Phước</t>
  </si>
  <si>
    <t>Thọ</t>
  </si>
  <si>
    <t>Việt</t>
  </si>
  <si>
    <t>Hoá học</t>
  </si>
  <si>
    <t>11H</t>
  </si>
  <si>
    <t>Lê Thị Hồng</t>
  </si>
  <si>
    <t>Loan</t>
  </si>
  <si>
    <t>Gia Lai</t>
  </si>
  <si>
    <t>Tuệ</t>
  </si>
  <si>
    <t>Ánh</t>
  </si>
  <si>
    <t>Sinh học</t>
  </si>
  <si>
    <t>11Si</t>
  </si>
  <si>
    <t>Hà Cẩm</t>
  </si>
  <si>
    <t>Chi</t>
  </si>
  <si>
    <t>Diễm</t>
  </si>
  <si>
    <t>Điệp</t>
  </si>
  <si>
    <t>Tạ Hồ Minh</t>
  </si>
  <si>
    <t>Đông</t>
  </si>
  <si>
    <t>Dung</t>
  </si>
  <si>
    <t>Dương</t>
  </si>
  <si>
    <t>Hương</t>
  </si>
  <si>
    <t>Hường</t>
  </si>
  <si>
    <t>Kiều</t>
  </si>
  <si>
    <t>Phượng</t>
  </si>
  <si>
    <t>Nguyễn Thị Hồng</t>
  </si>
  <si>
    <t>Lê Thị Thu</t>
  </si>
  <si>
    <t>Thúy</t>
  </si>
  <si>
    <t>Trang</t>
  </si>
  <si>
    <t>Uyên</t>
  </si>
  <si>
    <t>Ý</t>
  </si>
  <si>
    <t>Tuy Phước, Bình Định</t>
  </si>
  <si>
    <t>11Ti</t>
  </si>
  <si>
    <t>Nguyễn Thị Thu</t>
  </si>
  <si>
    <t>Hà</t>
  </si>
  <si>
    <t>Nữ</t>
  </si>
  <si>
    <t>Tin học</t>
  </si>
  <si>
    <t>Đoàn Minh</t>
  </si>
  <si>
    <t>Hữu</t>
  </si>
  <si>
    <t>Nguyễn Cao</t>
  </si>
  <si>
    <t>Thống</t>
  </si>
  <si>
    <t>Nguyễn Hoàng Tường</t>
  </si>
  <si>
    <t>Ngữ văn</t>
  </si>
  <si>
    <t>Huỳnh Thị Xuân</t>
  </si>
  <si>
    <t>11V</t>
  </si>
  <si>
    <t>Trần Thị Mỹ</t>
  </si>
  <si>
    <t>Phú Yên</t>
  </si>
  <si>
    <t>Hà Lam</t>
  </si>
  <si>
    <t xml:space="preserve"> Tuy Phước, Bình Định</t>
  </si>
  <si>
    <t>Ngô Thị Như</t>
  </si>
  <si>
    <t>Sương</t>
  </si>
  <si>
    <t>Thanh</t>
  </si>
  <si>
    <t xml:space="preserve">Nguyễn Minh </t>
  </si>
  <si>
    <t>Tiền</t>
  </si>
  <si>
    <t>Lịch sử</t>
  </si>
  <si>
    <t>Đặng Thanh</t>
  </si>
  <si>
    <t xml:space="preserve">Nguyễn Thị Thu </t>
  </si>
  <si>
    <t>Nghĩa</t>
  </si>
  <si>
    <t>Nguyệt</t>
  </si>
  <si>
    <t>Thành</t>
  </si>
  <si>
    <t>Địa lí</t>
  </si>
  <si>
    <t>25/12/1995</t>
  </si>
  <si>
    <t>Nguyễn Phước</t>
  </si>
  <si>
    <t>Hoài</t>
  </si>
  <si>
    <t>Oanh</t>
  </si>
  <si>
    <t>Phú</t>
  </si>
  <si>
    <t>Tùng</t>
  </si>
  <si>
    <t>Tường</t>
  </si>
  <si>
    <t>Tiếng Anh</t>
  </si>
  <si>
    <t>11A</t>
  </si>
  <si>
    <t>Phát</t>
  </si>
  <si>
    <t>Nguyễn Kim</t>
  </si>
  <si>
    <t>001</t>
  </si>
  <si>
    <t>003</t>
  </si>
  <si>
    <t>009</t>
  </si>
  <si>
    <t>010</t>
  </si>
  <si>
    <t>011</t>
  </si>
  <si>
    <t>014</t>
  </si>
  <si>
    <t>015</t>
  </si>
  <si>
    <t>018</t>
  </si>
  <si>
    <t>019</t>
  </si>
  <si>
    <t>025</t>
  </si>
  <si>
    <t>026</t>
  </si>
  <si>
    <t>027</t>
  </si>
  <si>
    <t>031</t>
  </si>
  <si>
    <t>032</t>
  </si>
  <si>
    <t>042</t>
  </si>
  <si>
    <t>053</t>
  </si>
  <si>
    <t>059</t>
  </si>
  <si>
    <t>067</t>
  </si>
  <si>
    <t>076</t>
  </si>
  <si>
    <t>081</t>
  </si>
  <si>
    <t>089</t>
  </si>
  <si>
    <t>093</t>
  </si>
  <si>
    <t>097</t>
  </si>
  <si>
    <t>098</t>
  </si>
  <si>
    <t>101</t>
  </si>
  <si>
    <t>20/8/1995</t>
  </si>
  <si>
    <t>Lê Thị Hoài</t>
  </si>
  <si>
    <t>Phạm Thị Bảo</t>
  </si>
  <si>
    <t>Giang</t>
  </si>
  <si>
    <t xml:space="preserve">Nguyễn Hữu </t>
  </si>
  <si>
    <t xml:space="preserve">Trần Phương </t>
  </si>
  <si>
    <t>Phạm Thị Ngọc</t>
  </si>
  <si>
    <t>Võ Quốc</t>
  </si>
  <si>
    <t>04/11/1996</t>
  </si>
  <si>
    <t>10V</t>
  </si>
  <si>
    <t>05/05/1996</t>
  </si>
  <si>
    <t xml:space="preserve">Hà Thị Mỹ </t>
  </si>
  <si>
    <t>04/02/1996</t>
  </si>
  <si>
    <t xml:space="preserve">Trần Võ Mạnh </t>
  </si>
  <si>
    <t>31/03/1996</t>
  </si>
  <si>
    <t>Nhiệm</t>
  </si>
  <si>
    <t>08/10/1996</t>
  </si>
  <si>
    <t>Đoàn Thị Bích</t>
  </si>
  <si>
    <t>16/02/1996</t>
  </si>
  <si>
    <t xml:space="preserve">Ngô Thị Đông </t>
  </si>
  <si>
    <t>23/01/1996</t>
  </si>
  <si>
    <t>Đặng Nữ Như</t>
  </si>
  <si>
    <t>05/11/1996</t>
  </si>
  <si>
    <t>06/06/1996</t>
  </si>
  <si>
    <t>Cao Thị</t>
  </si>
  <si>
    <t>20/02/1996</t>
  </si>
  <si>
    <t xml:space="preserve">Phan Hồ </t>
  </si>
  <si>
    <t>Võ Thị Ái</t>
  </si>
  <si>
    <t>Võ Thị Thúy</t>
  </si>
  <si>
    <t>Thừa Thiên Huế</t>
  </si>
  <si>
    <t>Phan Thị Thu</t>
  </si>
  <si>
    <t xml:space="preserve">Trương Thị Phương </t>
  </si>
  <si>
    <t>Võ Hoàng Bảo</t>
  </si>
  <si>
    <t xml:space="preserve">Phạm Bá </t>
  </si>
  <si>
    <t>Nguyễn Diệu</t>
  </si>
  <si>
    <t>Khuê</t>
  </si>
  <si>
    <t>Huỳnh Thị Hồng</t>
  </si>
  <si>
    <t>Chính</t>
  </si>
  <si>
    <t xml:space="preserve">Tống Khánh </t>
  </si>
  <si>
    <t>Huỳnh Lan</t>
  </si>
  <si>
    <t>An Khê - Gia Lai</t>
  </si>
  <si>
    <t>10A</t>
  </si>
  <si>
    <t>Ngô Thùy</t>
  </si>
  <si>
    <t xml:space="preserve">Cao Hoàng </t>
  </si>
  <si>
    <t>Hạ</t>
  </si>
  <si>
    <t xml:space="preserve">Võ Châu Khánh </t>
  </si>
  <si>
    <t xml:space="preserve">Phan Hà Minh </t>
  </si>
  <si>
    <t>Phan Viết</t>
  </si>
  <si>
    <t>Khải</t>
  </si>
  <si>
    <t>Đỗ Ngọc Ái</t>
  </si>
  <si>
    <t>Nguyễn Trần Kiều</t>
  </si>
  <si>
    <t xml:space="preserve">Nguyễn Thị Thiên </t>
  </si>
  <si>
    <t>21/7/1996</t>
  </si>
  <si>
    <t>Nguyễn Trần Diệu</t>
  </si>
  <si>
    <t xml:space="preserve">Phan Hoài </t>
  </si>
  <si>
    <t>Bồng Sơn, Hoài Nhơn</t>
  </si>
  <si>
    <t xml:space="preserve">Phan Từ Như </t>
  </si>
  <si>
    <t xml:space="preserve">Kiều Đắc </t>
  </si>
  <si>
    <t>Nguyễn Song Bảo</t>
  </si>
  <si>
    <t xml:space="preserve">Lê Nguyễn Ngọc </t>
  </si>
  <si>
    <t>25/2/1995</t>
  </si>
  <si>
    <t xml:space="preserve">Nguyễn Công </t>
  </si>
  <si>
    <t xml:space="preserve">Trình Xuân </t>
  </si>
  <si>
    <t xml:space="preserve">  14/9/1995</t>
  </si>
  <si>
    <t>Đào Nguyên Dung</t>
  </si>
  <si>
    <t xml:space="preserve">Võ Nam Quốc </t>
  </si>
  <si>
    <t>Trà Quốc</t>
  </si>
  <si>
    <t>10T</t>
  </si>
  <si>
    <t>Phan Thị Thúy</t>
  </si>
  <si>
    <t>13/12/1996</t>
  </si>
  <si>
    <t>Huỳnh Mạnh</t>
  </si>
  <si>
    <t>Đinh Minh</t>
  </si>
  <si>
    <t>Phạm Khắc</t>
  </si>
  <si>
    <t>Đoàn Hữu</t>
  </si>
  <si>
    <t>Lê Sơn</t>
  </si>
  <si>
    <t>Nguyễn Tuấn</t>
  </si>
  <si>
    <t>25/8/1996</t>
  </si>
  <si>
    <t>An</t>
  </si>
  <si>
    <t xml:space="preserve">Trần Thị Thúy </t>
  </si>
  <si>
    <t>24/10/1995</t>
  </si>
  <si>
    <t>18/10/1995</t>
  </si>
  <si>
    <t>Khúc Thừa</t>
  </si>
  <si>
    <t>17/9/1995</t>
  </si>
  <si>
    <t>Nguyễn Long</t>
  </si>
  <si>
    <t>Phi</t>
  </si>
  <si>
    <t>Hồ Gia</t>
  </si>
  <si>
    <t xml:space="preserve">Bùi Quốc </t>
  </si>
  <si>
    <t>10L</t>
  </si>
  <si>
    <t xml:space="preserve">Nguyễn Phan Hoàng </t>
  </si>
  <si>
    <t>Đạo</t>
  </si>
  <si>
    <t xml:space="preserve">Đồng Điền </t>
  </si>
  <si>
    <t>Kha</t>
  </si>
  <si>
    <t xml:space="preserve">Lưu Hữu </t>
  </si>
  <si>
    <t>Nguyễn Phạm Hoàng</t>
  </si>
  <si>
    <t>Trần Tùng</t>
  </si>
  <si>
    <t xml:space="preserve"> Nhi</t>
  </si>
  <si>
    <t xml:space="preserve">Nguyễn Tấn </t>
  </si>
  <si>
    <t xml:space="preserve">Trần Mỹ Thanh </t>
  </si>
  <si>
    <t>Man Đức</t>
  </si>
  <si>
    <t xml:space="preserve">Võ Trần Nhật </t>
  </si>
  <si>
    <t xml:space="preserve">Lương Trần Đình </t>
  </si>
  <si>
    <t xml:space="preserve">Hà Nguyên </t>
  </si>
  <si>
    <t xml:space="preserve">Ung Thị Mỹ </t>
  </si>
  <si>
    <t xml:space="preserve">Trần Mộng </t>
  </si>
  <si>
    <t xml:space="preserve">Võ Minh Toàn </t>
  </si>
  <si>
    <t xml:space="preserve">Nguyễn Thị Xuân </t>
  </si>
  <si>
    <t xml:space="preserve">Đặng Song </t>
  </si>
  <si>
    <t xml:space="preserve">Hoàng Phan </t>
  </si>
  <si>
    <t>Trần Việt</t>
  </si>
  <si>
    <t>10H</t>
  </si>
  <si>
    <t>Phan Cảnh</t>
  </si>
  <si>
    <t xml:space="preserve">Trần Sĩ </t>
  </si>
  <si>
    <t>Đào Thị Ái</t>
  </si>
  <si>
    <t xml:space="preserve">Phạm Trương Duy </t>
  </si>
  <si>
    <t>Nguyễn Thanh Thảo</t>
  </si>
  <si>
    <t>Võ Quang</t>
  </si>
  <si>
    <t>Trương Trần</t>
  </si>
  <si>
    <t>Thái Thành</t>
  </si>
  <si>
    <t>Đỗ</t>
  </si>
  <si>
    <t>Mai Võ Quốc</t>
  </si>
  <si>
    <t xml:space="preserve">Huân </t>
  </si>
  <si>
    <t>Đặng Quang</t>
  </si>
  <si>
    <t>Phạm Trần Khánh</t>
  </si>
  <si>
    <t>Nguyễn An</t>
  </si>
  <si>
    <t>10Si</t>
  </si>
  <si>
    <t>Nguyễn Thị Diễm</t>
  </si>
  <si>
    <t>Nguyễn Thị Ánh</t>
  </si>
  <si>
    <t xml:space="preserve">Nguyễn Hồng </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</si>
</sst>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mm/dd/yyyy"/>
    <numFmt numFmtId="181" formatCode="&quot;Yes&quot;;&quot;Yes&quot;;&quot;No&quot;"/>
    <numFmt numFmtId="182" formatCode="&quot;True&quot;;&quot;True&quot;;&quot;False&quot;"/>
    <numFmt numFmtId="183" formatCode="&quot;On&quot;;&quot;On&quot;;&quot;Off&quot;"/>
    <numFmt numFmtId="184" formatCode="[$€-2]\ #,##0.00_);[Red]\([$€-2]\ #,##0.00\)"/>
    <numFmt numFmtId="185" formatCode="[$-1010000]d/m/yyyy;@"/>
    <numFmt numFmtId="186" formatCode="mm/dd/yy;@"/>
    <numFmt numFmtId="187" formatCode="m/d/yyyy;@"/>
    <numFmt numFmtId="188" formatCode="dd/mm/yyyy;@"/>
    <numFmt numFmtId="189" formatCode="mm/dd/yyyy;@"/>
    <numFmt numFmtId="190" formatCode="[$-1010000]d/m/yy;@"/>
    <numFmt numFmtId="191" formatCode="dd/mm/yyyy"/>
    <numFmt numFmtId="192" formatCode="[$-409]dddd\,\ mmmm\ dd\,\ yyyy"/>
    <numFmt numFmtId="193" formatCode="dd\.mm\.yy;@"/>
    <numFmt numFmtId="194" formatCode="d/mm/yyyy;@"/>
    <numFmt numFmtId="195" formatCode="[$-42A]dd\ mmmm\ yyyy"/>
    <numFmt numFmtId="196" formatCode="[$-80C]dddd\ d\ mmmm\ yyyy"/>
    <numFmt numFmtId="197" formatCode="d/mm/yy;@"/>
  </numFmts>
  <fonts count="33">
    <font>
      <sz val="10"/>
      <name val="Arial"/>
      <family val="0"/>
    </font>
    <font>
      <b/>
      <sz val="12"/>
      <name val="Times New Roman"/>
      <family val="1"/>
    </font>
    <font>
      <sz val="12"/>
      <name val="Times New Roman"/>
      <family val="1"/>
    </font>
    <font>
      <sz val="11"/>
      <name val="Times New Roman"/>
      <family val="1"/>
    </font>
    <font>
      <b/>
      <u val="single"/>
      <sz val="12"/>
      <name val="Times New Roman"/>
      <family val="1"/>
    </font>
    <font>
      <u val="single"/>
      <sz val="12"/>
      <name val="Times New Roman"/>
      <family val="1"/>
    </font>
    <font>
      <b/>
      <sz val="14"/>
      <name val="Times New Roman"/>
      <family val="1"/>
    </font>
    <font>
      <b/>
      <sz val="11"/>
      <name val="Times New Roman"/>
      <family val="1"/>
    </font>
    <font>
      <sz val="8"/>
      <name val="Arial"/>
      <family val="0"/>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0"/>
    </font>
    <font>
      <b/>
      <u val="single"/>
      <sz val="11"/>
      <name val="Times New Roman"/>
      <family val="1"/>
    </font>
    <font>
      <sz val="13"/>
      <name val="Times New Roman"/>
      <family val="1"/>
    </font>
    <font>
      <i/>
      <sz val="13"/>
      <name val="Times New Roman"/>
      <family val="1"/>
    </font>
    <font>
      <b/>
      <sz val="13"/>
      <name val="Times New Roman"/>
      <family val="1"/>
    </font>
    <font>
      <b/>
      <i/>
      <sz val="13"/>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style="thin"/>
    </border>
    <border>
      <left style="thin"/>
      <right>
        <color indexed="63"/>
      </right>
      <top style="hair"/>
      <bottom style="hair"/>
    </border>
    <border>
      <left>
        <color indexed="63"/>
      </left>
      <right style="thin"/>
      <top style="hair"/>
      <bottom style="hair"/>
    </border>
    <border>
      <left style="thin"/>
      <right style="thin"/>
      <top style="thin"/>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style="hair"/>
    </border>
    <border>
      <left>
        <color indexed="63"/>
      </left>
      <right>
        <color indexed="63"/>
      </right>
      <top style="hair"/>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140">
    <xf numFmtId="0" fontId="0" fillId="0" borderId="0" xfId="0" applyAlignment="1">
      <alignment/>
    </xf>
    <xf numFmtId="0" fontId="2" fillId="0" borderId="0" xfId="0" applyFont="1" applyBorder="1" applyAlignment="1">
      <alignment horizontal="center" vertical="center"/>
    </xf>
    <xf numFmtId="0" fontId="3" fillId="0" borderId="0" xfId="0" applyFont="1" applyBorder="1" applyAlignment="1">
      <alignment vertical="center"/>
    </xf>
    <xf numFmtId="0" fontId="5"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vertical="center"/>
    </xf>
    <xf numFmtId="0" fontId="3" fillId="0" borderId="11" xfId="0" applyFont="1" applyBorder="1" applyAlignment="1">
      <alignment horizontal="center" vertical="center" wrapText="1"/>
    </xf>
    <xf numFmtId="0" fontId="3" fillId="0" borderId="11" xfId="0" applyFont="1" applyBorder="1" applyAlignment="1">
      <alignment vertical="center"/>
    </xf>
    <xf numFmtId="0" fontId="2" fillId="0" borderId="10"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vertical="center"/>
    </xf>
    <xf numFmtId="14" fontId="2" fillId="0" borderId="10" xfId="0" applyNumberFormat="1"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xf>
    <xf numFmtId="14" fontId="2" fillId="0" borderId="10" xfId="0" applyNumberFormat="1" applyFont="1" applyBorder="1" applyAlignment="1" quotePrefix="1">
      <alignment horizontal="center" vertical="center"/>
    </xf>
    <xf numFmtId="0" fontId="3" fillId="0" borderId="14" xfId="0" applyFont="1" applyBorder="1" applyAlignment="1">
      <alignment vertical="center"/>
    </xf>
    <xf numFmtId="0" fontId="3" fillId="0" borderId="10" xfId="0" applyFont="1" applyBorder="1" applyAlignment="1" quotePrefix="1">
      <alignment horizontal="center" vertical="center" wrapText="1"/>
    </xf>
    <xf numFmtId="0" fontId="2" fillId="0" borderId="15" xfId="0" applyFont="1" applyBorder="1" applyAlignment="1">
      <alignment horizontal="left" vertical="center"/>
    </xf>
    <xf numFmtId="0" fontId="2" fillId="0" borderId="16" xfId="0" applyFont="1" applyBorder="1" applyAlignment="1">
      <alignment vertical="center"/>
    </xf>
    <xf numFmtId="14" fontId="2" fillId="0" borderId="11" xfId="0" applyNumberFormat="1"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horizontal="center"/>
    </xf>
    <xf numFmtId="0" fontId="2" fillId="0" borderId="11" xfId="0" applyFont="1" applyBorder="1" applyAlignment="1">
      <alignment/>
    </xf>
    <xf numFmtId="0" fontId="3" fillId="0" borderId="17" xfId="0" applyFont="1" applyBorder="1" applyAlignment="1">
      <alignment vertical="center"/>
    </xf>
    <xf numFmtId="0" fontId="3" fillId="0" borderId="18" xfId="0" applyFont="1" applyBorder="1" applyAlignment="1">
      <alignment vertical="center"/>
    </xf>
    <xf numFmtId="0" fontId="3" fillId="0" borderId="10" xfId="0" applyFont="1" applyBorder="1" applyAlignment="1" quotePrefix="1">
      <alignment horizontal="center" vertical="center"/>
    </xf>
    <xf numFmtId="0" fontId="3" fillId="0" borderId="11" xfId="0" applyFont="1" applyBorder="1" applyAlignment="1" quotePrefix="1">
      <alignment horizontal="center" vertical="center"/>
    </xf>
    <xf numFmtId="0" fontId="3" fillId="0" borderId="0" xfId="0" applyFont="1" applyBorder="1" applyAlignment="1" quotePrefix="1">
      <alignment horizontal="center" vertical="center" wrapText="1"/>
    </xf>
    <xf numFmtId="0" fontId="3" fillId="0" borderId="10" xfId="0" applyFont="1" applyBorder="1" applyAlignment="1">
      <alignment horizontal="center" vertical="center"/>
    </xf>
    <xf numFmtId="188" fontId="2" fillId="0" borderId="10" xfId="0" applyNumberFormat="1" applyFont="1" applyBorder="1" applyAlignment="1" quotePrefix="1">
      <alignment horizontal="center" vertical="center"/>
    </xf>
    <xf numFmtId="188" fontId="2" fillId="0" borderId="10" xfId="0" applyNumberFormat="1" applyFont="1" applyBorder="1" applyAlignment="1">
      <alignment horizontal="center" vertical="center"/>
    </xf>
    <xf numFmtId="188" fontId="2" fillId="0" borderId="11" xfId="0" applyNumberFormat="1" applyFont="1" applyBorder="1" applyAlignment="1" quotePrefix="1">
      <alignment horizontal="center" vertical="center"/>
    </xf>
    <xf numFmtId="188" fontId="2" fillId="0" borderId="11" xfId="0" applyNumberFormat="1" applyFont="1" applyBorder="1" applyAlignment="1">
      <alignment horizontal="center" vertical="center"/>
    </xf>
    <xf numFmtId="0" fontId="0" fillId="0" borderId="0" xfId="0" applyFont="1" applyAlignment="1">
      <alignment/>
    </xf>
    <xf numFmtId="0" fontId="2" fillId="0" borderId="12" xfId="0" applyFont="1" applyBorder="1" applyAlignment="1">
      <alignment horizontal="left" vertical="center"/>
    </xf>
    <xf numFmtId="0" fontId="2" fillId="0" borderId="13" xfId="0" applyFont="1" applyBorder="1" applyAlignment="1">
      <alignment vertical="center"/>
    </xf>
    <xf numFmtId="14" fontId="2" fillId="0" borderId="10" xfId="0" applyNumberFormat="1" applyFont="1" applyBorder="1" applyAlignment="1">
      <alignment horizontal="center" vertical="center"/>
    </xf>
    <xf numFmtId="14" fontId="2" fillId="0" borderId="10" xfId="0" applyNumberFormat="1" applyFont="1" applyBorder="1" applyAlignment="1" quotePrefix="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center"/>
    </xf>
    <xf numFmtId="0" fontId="2" fillId="0" borderId="10" xfId="0" applyFont="1" applyBorder="1" applyAlignment="1">
      <alignment/>
    </xf>
    <xf numFmtId="188" fontId="2" fillId="0" borderId="10" xfId="0" applyNumberFormat="1" applyFont="1" applyBorder="1" applyAlignment="1" quotePrefix="1">
      <alignment horizontal="center" vertical="center"/>
    </xf>
    <xf numFmtId="188" fontId="2" fillId="0" borderId="10" xfId="0" applyNumberFormat="1" applyFont="1" applyBorder="1" applyAlignment="1">
      <alignment horizontal="center" vertical="center"/>
    </xf>
    <xf numFmtId="194" fontId="2" fillId="0" borderId="10" xfId="0" applyNumberFormat="1" applyFont="1" applyBorder="1" applyAlignment="1" quotePrefix="1">
      <alignment horizontal="center" vertical="center"/>
    </xf>
    <xf numFmtId="0" fontId="2" fillId="0" borderId="15" xfId="0" applyFont="1" applyBorder="1" applyAlignment="1">
      <alignment horizontal="left" vertical="center"/>
    </xf>
    <xf numFmtId="0" fontId="2" fillId="0" borderId="16" xfId="0" applyFont="1" applyBorder="1" applyAlignment="1">
      <alignment vertical="center"/>
    </xf>
    <xf numFmtId="14" fontId="2" fillId="0" borderId="11" xfId="0" applyNumberFormat="1"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horizontal="center"/>
    </xf>
    <xf numFmtId="0" fontId="2" fillId="0" borderId="11" xfId="0" applyFont="1" applyBorder="1" applyAlignment="1">
      <alignment/>
    </xf>
    <xf numFmtId="0" fontId="3" fillId="0" borderId="10" xfId="0" applyFont="1" applyBorder="1" applyAlignment="1">
      <alignment horizontal="center" vertical="center" wrapText="1"/>
    </xf>
    <xf numFmtId="14" fontId="2" fillId="0" borderId="11" xfId="0" applyNumberFormat="1" applyFont="1" applyBorder="1" applyAlignment="1" quotePrefix="1">
      <alignment horizontal="center" vertical="center"/>
    </xf>
    <xf numFmtId="0" fontId="3" fillId="0" borderId="11" xfId="0" applyFont="1" applyBorder="1" applyAlignment="1">
      <alignment horizontal="center" vertical="center" wrapText="1"/>
    </xf>
    <xf numFmtId="0" fontId="27"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0" xfId="0" applyFont="1" applyBorder="1" applyAlignment="1">
      <alignment/>
    </xf>
    <xf numFmtId="189" fontId="2" fillId="0" borderId="10" xfId="0" applyNumberFormat="1" applyFont="1" applyBorder="1" applyAlignment="1" quotePrefix="1">
      <alignment horizontal="center" vertical="center"/>
    </xf>
    <xf numFmtId="2" fontId="2" fillId="0" borderId="10" xfId="0" applyNumberFormat="1" applyFont="1" applyBorder="1" applyAlignment="1">
      <alignment horizontal="right"/>
    </xf>
    <xf numFmtId="2" fontId="2" fillId="0" borderId="11" xfId="0" applyNumberFormat="1" applyFont="1" applyBorder="1" applyAlignment="1">
      <alignment horizontal="right"/>
    </xf>
    <xf numFmtId="0" fontId="2" fillId="0" borderId="14" xfId="0" applyFont="1" applyBorder="1" applyAlignment="1">
      <alignment horizontal="center"/>
    </xf>
    <xf numFmtId="0" fontId="7" fillId="0" borderId="0" xfId="0" applyFont="1" applyBorder="1" applyAlignment="1">
      <alignment horizontal="center"/>
    </xf>
    <xf numFmtId="0" fontId="28" fillId="0" borderId="0" xfId="0" applyFont="1" applyBorder="1" applyAlignment="1">
      <alignment horizontal="left"/>
    </xf>
    <xf numFmtId="0" fontId="28" fillId="0" borderId="0" xfId="0" applyFont="1" applyBorder="1" applyAlignment="1">
      <alignment horizontal="center"/>
    </xf>
    <xf numFmtId="1" fontId="28" fillId="0" borderId="0" xfId="0" applyNumberFormat="1" applyFont="1" applyBorder="1" applyAlignment="1">
      <alignment horizontal="center"/>
    </xf>
    <xf numFmtId="2" fontId="28" fillId="0" borderId="0" xfId="0" applyNumberFormat="1" applyFont="1" applyBorder="1" applyAlignment="1">
      <alignment horizontal="center"/>
    </xf>
    <xf numFmtId="0" fontId="29" fillId="0" borderId="0" xfId="0" applyFont="1" applyBorder="1" applyAlignment="1">
      <alignment/>
    </xf>
    <xf numFmtId="0" fontId="29" fillId="0" borderId="0" xfId="0" applyFont="1" applyBorder="1" applyAlignment="1">
      <alignment horizontal="center"/>
    </xf>
    <xf numFmtId="0" fontId="3" fillId="0" borderId="0" xfId="0" applyFont="1" applyBorder="1" applyAlignment="1" quotePrefix="1">
      <alignment horizontal="left" vertical="center" wrapText="1"/>
    </xf>
    <xf numFmtId="0" fontId="29" fillId="0" borderId="0" xfId="0" applyFont="1" applyBorder="1" applyAlignment="1">
      <alignment horizontal="justify" vertical="center" wrapText="1"/>
    </xf>
    <xf numFmtId="0" fontId="31" fillId="0" borderId="0" xfId="0" applyFont="1" applyBorder="1" applyAlignment="1">
      <alignment horizontal="center" vertical="center" wrapText="1"/>
    </xf>
    <xf numFmtId="0" fontId="31" fillId="0" borderId="0" xfId="0" applyFont="1" applyBorder="1" applyAlignment="1">
      <alignment horizontal="center" vertical="center"/>
    </xf>
    <xf numFmtId="1" fontId="31" fillId="0" borderId="0" xfId="0" applyNumberFormat="1" applyFont="1" applyBorder="1" applyAlignment="1">
      <alignment horizontal="center" vertical="center"/>
    </xf>
    <xf numFmtId="2" fontId="31" fillId="0" borderId="0" xfId="0" applyNumberFormat="1" applyFont="1" applyBorder="1" applyAlignment="1">
      <alignment horizontal="center" vertical="center"/>
    </xf>
    <xf numFmtId="0" fontId="31" fillId="0" borderId="0" xfId="0" applyFont="1" applyBorder="1" applyAlignment="1">
      <alignment horizontal="center"/>
    </xf>
    <xf numFmtId="1" fontId="31" fillId="0" borderId="0" xfId="0" applyNumberFormat="1" applyFont="1" applyBorder="1" applyAlignment="1">
      <alignment horizontal="center"/>
    </xf>
    <xf numFmtId="2" fontId="31" fillId="0" borderId="0" xfId="0" applyNumberFormat="1" applyFont="1" applyBorder="1" applyAlignment="1">
      <alignment horizontal="center"/>
    </xf>
    <xf numFmtId="0" fontId="29" fillId="0" borderId="0" xfId="0" applyFont="1" applyBorder="1" applyAlignment="1">
      <alignment horizontal="center" vertical="center"/>
    </xf>
    <xf numFmtId="1" fontId="29" fillId="0" borderId="0" xfId="0" applyNumberFormat="1" applyFont="1" applyBorder="1" applyAlignment="1">
      <alignment horizontal="center" vertical="center"/>
    </xf>
    <xf numFmtId="2" fontId="29" fillId="0" borderId="0" xfId="0" applyNumberFormat="1" applyFont="1" applyBorder="1" applyAlignment="1">
      <alignment horizontal="center" vertical="center"/>
    </xf>
    <xf numFmtId="0" fontId="29" fillId="0" borderId="0" xfId="0" applyFont="1" applyBorder="1" applyAlignment="1">
      <alignment vertical="center"/>
    </xf>
    <xf numFmtId="0" fontId="29" fillId="0" borderId="0" xfId="0" applyFont="1" applyBorder="1" applyAlignment="1">
      <alignment horizontal="center" vertical="top"/>
    </xf>
    <xf numFmtId="0" fontId="29" fillId="0" borderId="0" xfId="0" applyFont="1" applyBorder="1" applyAlignment="1">
      <alignment vertical="top"/>
    </xf>
    <xf numFmtId="0" fontId="29" fillId="0" borderId="0" xfId="0" applyFont="1" applyBorder="1" applyAlignment="1">
      <alignment horizontal="justify" vertical="top"/>
    </xf>
    <xf numFmtId="1" fontId="29" fillId="0" borderId="0" xfId="0" applyNumberFormat="1" applyFont="1" applyBorder="1" applyAlignment="1">
      <alignment horizontal="center" vertical="top"/>
    </xf>
    <xf numFmtId="1" fontId="29" fillId="0" borderId="0" xfId="0" applyNumberFormat="1" applyFont="1" applyBorder="1" applyAlignment="1">
      <alignment horizontal="left" vertical="top"/>
    </xf>
    <xf numFmtId="2" fontId="29" fillId="0" borderId="0" xfId="0" applyNumberFormat="1" applyFont="1" applyBorder="1" applyAlignment="1">
      <alignment horizontal="center" vertical="top"/>
    </xf>
    <xf numFmtId="0" fontId="3" fillId="0" borderId="19" xfId="0" applyFont="1" applyBorder="1" applyAlignment="1">
      <alignment horizontal="center" vertical="center" wrapText="1"/>
    </xf>
    <xf numFmtId="0" fontId="3" fillId="0" borderId="0" xfId="0" applyFont="1" applyAlignment="1">
      <alignment vertical="center" wrapText="1"/>
    </xf>
    <xf numFmtId="0" fontId="3" fillId="0" borderId="19" xfId="0" applyFont="1" applyBorder="1" applyAlignment="1">
      <alignment/>
    </xf>
    <xf numFmtId="2" fontId="3" fillId="0" borderId="19" xfId="0" applyNumberFormat="1" applyFont="1" applyBorder="1" applyAlignment="1">
      <alignment/>
    </xf>
    <xf numFmtId="0" fontId="3" fillId="0" borderId="0" xfId="0" applyFont="1" applyAlignment="1">
      <alignment/>
    </xf>
    <xf numFmtId="0" fontId="29" fillId="0" borderId="0" xfId="0" applyFont="1" applyBorder="1" applyAlignment="1">
      <alignment vertical="center" wrapText="1"/>
    </xf>
    <xf numFmtId="0" fontId="29" fillId="0" borderId="0" xfId="0" applyFont="1" applyBorder="1" applyAlignment="1">
      <alignment horizontal="center" vertical="center" wrapText="1"/>
    </xf>
    <xf numFmtId="1" fontId="29" fillId="0" borderId="0" xfId="0" applyNumberFormat="1" applyFont="1" applyBorder="1" applyAlignment="1">
      <alignment horizontal="center" vertical="center" wrapText="1"/>
    </xf>
    <xf numFmtId="1" fontId="29" fillId="0" borderId="0" xfId="0" applyNumberFormat="1" applyFont="1" applyBorder="1" applyAlignment="1">
      <alignment horizontal="justify" vertical="center" wrapText="1"/>
    </xf>
    <xf numFmtId="2" fontId="29" fillId="0" borderId="0" xfId="0" applyNumberFormat="1" applyFont="1" applyBorder="1" applyAlignment="1">
      <alignment horizontal="center" vertical="center" wrapText="1"/>
    </xf>
    <xf numFmtId="1" fontId="29" fillId="0" borderId="0" xfId="0" applyNumberFormat="1" applyFont="1" applyBorder="1" applyAlignment="1">
      <alignment vertical="center" wrapText="1"/>
    </xf>
    <xf numFmtId="1" fontId="29" fillId="0" borderId="0" xfId="0" applyNumberFormat="1" applyFont="1" applyFill="1" applyBorder="1" applyAlignment="1">
      <alignment horizontal="left" vertical="center" wrapText="1"/>
    </xf>
    <xf numFmtId="0" fontId="29" fillId="0" borderId="0" xfId="0" applyFont="1" applyFill="1" applyBorder="1" applyAlignment="1">
      <alignment horizontal="left" vertical="center" wrapText="1"/>
    </xf>
    <xf numFmtId="1" fontId="29" fillId="0" borderId="0" xfId="0" applyNumberFormat="1" applyFont="1" applyBorder="1" applyAlignment="1">
      <alignment horizontal="left" vertical="center" wrapText="1"/>
    </xf>
    <xf numFmtId="0" fontId="30" fillId="0" borderId="0" xfId="0" applyFont="1" applyBorder="1" applyAlignment="1">
      <alignment horizontal="center" vertical="center" wrapText="1"/>
    </xf>
    <xf numFmtId="2" fontId="30" fillId="0" borderId="0" xfId="0" applyNumberFormat="1" applyFont="1" applyBorder="1" applyAlignment="1">
      <alignment horizontal="center" vertical="center" wrapText="1"/>
    </xf>
    <xf numFmtId="2" fontId="31" fillId="0" borderId="0" xfId="0" applyNumberFormat="1" applyFont="1" applyBorder="1" applyAlignment="1">
      <alignment horizontal="center" vertical="center" wrapText="1"/>
    </xf>
    <xf numFmtId="1" fontId="29" fillId="0" borderId="0" xfId="0" applyNumberFormat="1" applyFont="1" applyBorder="1" applyAlignment="1">
      <alignment horizontal="center"/>
    </xf>
    <xf numFmtId="1" fontId="29" fillId="0" borderId="0" xfId="0" applyNumberFormat="1" applyFont="1" applyBorder="1" applyAlignment="1">
      <alignment/>
    </xf>
    <xf numFmtId="2" fontId="29" fillId="0" borderId="0" xfId="0" applyNumberFormat="1" applyFont="1" applyBorder="1" applyAlignment="1">
      <alignment horizontal="center"/>
    </xf>
    <xf numFmtId="0" fontId="3" fillId="0" borderId="19" xfId="0" applyFont="1" applyBorder="1" applyAlignment="1">
      <alignment horizontal="center"/>
    </xf>
    <xf numFmtId="0" fontId="9" fillId="0" borderId="0" xfId="0" applyFont="1" applyBorder="1" applyAlignment="1">
      <alignment horizontal="left" vertical="center"/>
    </xf>
    <xf numFmtId="0" fontId="31" fillId="0" borderId="0" xfId="0" applyFont="1" applyBorder="1" applyAlignment="1">
      <alignment horizontal="center"/>
    </xf>
    <xf numFmtId="0" fontId="29" fillId="0" borderId="0" xfId="0" applyFont="1" applyBorder="1" applyAlignment="1">
      <alignment horizontal="justify"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6" fillId="0" borderId="0" xfId="0" applyFont="1" applyAlignment="1">
      <alignment horizontal="center" vertical="center"/>
    </xf>
    <xf numFmtId="0" fontId="3" fillId="0" borderId="19" xfId="0" applyFont="1" applyBorder="1" applyAlignment="1">
      <alignment horizontal="center"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4" xfId="0" applyFont="1" applyBorder="1" applyAlignment="1">
      <alignment horizontal="center" vertical="center" wrapText="1"/>
    </xf>
    <xf numFmtId="0" fontId="7" fillId="0" borderId="0" xfId="0" applyFont="1" applyBorder="1" applyAlignment="1">
      <alignment horizontal="left"/>
    </xf>
    <xf numFmtId="0" fontId="7" fillId="0" borderId="0" xfId="0" applyFont="1" applyBorder="1" applyAlignment="1">
      <alignment horizontal="center"/>
    </xf>
    <xf numFmtId="0" fontId="30" fillId="0" borderId="0" xfId="0" applyFont="1" applyBorder="1" applyAlignment="1">
      <alignment horizontal="right"/>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0" xfId="0" applyFont="1" applyBorder="1" applyAlignment="1" quotePrefix="1">
      <alignment horizontal="left" vertical="center" wrapText="1"/>
    </xf>
    <xf numFmtId="0" fontId="32" fillId="0" borderId="0" xfId="0" applyFont="1" applyBorder="1" applyAlignment="1">
      <alignment horizontal="center" vertical="center" wrapText="1"/>
    </xf>
    <xf numFmtId="0" fontId="31" fillId="0" borderId="0" xfId="0" applyFont="1" applyBorder="1" applyAlignment="1">
      <alignment horizontal="center" vertical="center" wrapText="1"/>
    </xf>
    <xf numFmtId="1" fontId="31" fillId="0" borderId="0" xfId="0" applyNumberFormat="1" applyFont="1" applyBorder="1" applyAlignment="1">
      <alignment horizontal="center" vertical="center" wrapText="1"/>
    </xf>
    <xf numFmtId="0" fontId="32" fillId="0" borderId="0" xfId="0" applyFont="1" applyBorder="1" applyAlignment="1">
      <alignment horizontal="center" vertical="center" wrapText="1"/>
    </xf>
    <xf numFmtId="0" fontId="0" fillId="0" borderId="0" xfId="0" applyFont="1" applyAlignment="1">
      <alignment/>
    </xf>
    <xf numFmtId="0" fontId="0"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38100</xdr:rowOff>
    </xdr:from>
    <xdr:to>
      <xdr:col>2</xdr:col>
      <xdr:colOff>200025</xdr:colOff>
      <xdr:row>4</xdr:row>
      <xdr:rowOff>38100</xdr:rowOff>
    </xdr:to>
    <xdr:sp>
      <xdr:nvSpPr>
        <xdr:cNvPr id="1" name="Line 8"/>
        <xdr:cNvSpPr>
          <a:spLocks/>
        </xdr:cNvSpPr>
      </xdr:nvSpPr>
      <xdr:spPr>
        <a:xfrm>
          <a:off x="219075" y="790575"/>
          <a:ext cx="1438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438150</xdr:colOff>
      <xdr:row>4</xdr:row>
      <xdr:rowOff>38100</xdr:rowOff>
    </xdr:from>
    <xdr:to>
      <xdr:col>7</xdr:col>
      <xdr:colOff>352425</xdr:colOff>
      <xdr:row>4</xdr:row>
      <xdr:rowOff>38100</xdr:rowOff>
    </xdr:to>
    <xdr:sp>
      <xdr:nvSpPr>
        <xdr:cNvPr id="2" name="Line 9"/>
        <xdr:cNvSpPr>
          <a:spLocks/>
        </xdr:cNvSpPr>
      </xdr:nvSpPr>
      <xdr:spPr>
        <a:xfrm>
          <a:off x="3257550" y="790575"/>
          <a:ext cx="1724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48"/>
  <sheetViews>
    <sheetView tabSelected="1" zoomScale="85" zoomScaleNormal="85" zoomScalePageLayoutView="0" workbookViewId="0" topLeftCell="A26">
      <selection activeCell="N38" sqref="N38"/>
    </sheetView>
  </sheetViews>
  <sheetFormatPr defaultColWidth="9.140625" defaultRowHeight="12.75"/>
  <cols>
    <col min="1" max="1" width="4.57421875" style="138" customWidth="1"/>
    <col min="2" max="2" width="6.57421875" style="139" customWidth="1"/>
    <col min="3" max="3" width="21.28125" style="138" customWidth="1"/>
    <col min="4" max="4" width="8.140625" style="138" customWidth="1"/>
    <col min="5" max="5" width="7.8515625" style="138" bestFit="1" customWidth="1"/>
    <col min="6" max="6" width="11.7109375" style="138" customWidth="1"/>
    <col min="7" max="7" width="23.00390625" style="138" customWidth="1"/>
    <col min="8" max="8" width="7.421875" style="138" bestFit="1" customWidth="1"/>
    <col min="9" max="9" width="21.140625" style="138" customWidth="1"/>
    <col min="10" max="10" width="7.421875" style="138" bestFit="1" customWidth="1"/>
    <col min="11" max="11" width="6.57421875" style="138" customWidth="1"/>
    <col min="12" max="12" width="8.00390625" style="138" customWidth="1"/>
    <col min="13" max="16384" width="9.140625" style="138" customWidth="1"/>
  </cols>
  <sheetData>
    <row r="1" spans="1:10" s="2" customFormat="1" ht="15.75">
      <c r="A1" s="118" t="s">
        <v>57</v>
      </c>
      <c r="B1" s="118"/>
      <c r="C1" s="118"/>
      <c r="D1" s="118"/>
      <c r="E1" s="118"/>
      <c r="F1" s="118" t="s">
        <v>123</v>
      </c>
      <c r="G1" s="118"/>
      <c r="H1" s="118"/>
      <c r="I1" s="118"/>
      <c r="J1" s="118"/>
    </row>
    <row r="2" spans="1:10" s="2" customFormat="1" ht="15.75">
      <c r="A2" s="119" t="s">
        <v>50</v>
      </c>
      <c r="B2" s="119"/>
      <c r="C2" s="119"/>
      <c r="D2" s="119"/>
      <c r="E2" s="119"/>
      <c r="F2" s="119" t="s">
        <v>124</v>
      </c>
      <c r="G2" s="119"/>
      <c r="H2" s="119"/>
      <c r="I2" s="119"/>
      <c r="J2" s="119"/>
    </row>
    <row r="3" spans="1:10" s="2" customFormat="1" ht="9" customHeight="1">
      <c r="A3" s="4"/>
      <c r="B3" s="5"/>
      <c r="F3" s="5"/>
      <c r="J3" s="5"/>
    </row>
    <row r="4" spans="1:12" s="2" customFormat="1" ht="18" customHeight="1">
      <c r="A4" s="116" t="s">
        <v>49</v>
      </c>
      <c r="B4" s="116"/>
      <c r="C4" s="116"/>
      <c r="D4" s="116"/>
      <c r="E4" s="116"/>
      <c r="F4" s="116"/>
      <c r="G4" s="116"/>
      <c r="H4" s="116"/>
      <c r="I4" s="116"/>
      <c r="J4" s="116"/>
      <c r="K4" s="116"/>
      <c r="L4" s="116"/>
    </row>
    <row r="5" spans="1:12" s="2" customFormat="1" ht="18.75" customHeight="1">
      <c r="A5" s="116" t="s">
        <v>58</v>
      </c>
      <c r="B5" s="116"/>
      <c r="C5" s="116"/>
      <c r="D5" s="116"/>
      <c r="E5" s="116"/>
      <c r="F5" s="116"/>
      <c r="G5" s="116"/>
      <c r="H5" s="116"/>
      <c r="I5" s="116"/>
      <c r="J5" s="116"/>
      <c r="K5" s="116"/>
      <c r="L5" s="116"/>
    </row>
    <row r="6" ht="4.5" customHeight="1"/>
    <row r="7" spans="1:12" ht="15" customHeight="1">
      <c r="A7" s="114" t="s">
        <v>59</v>
      </c>
      <c r="B7" s="114" t="s">
        <v>60</v>
      </c>
      <c r="C7" s="120" t="s">
        <v>62</v>
      </c>
      <c r="D7" s="121"/>
      <c r="E7" s="114" t="s">
        <v>63</v>
      </c>
      <c r="F7" s="114" t="s">
        <v>64</v>
      </c>
      <c r="G7" s="114" t="s">
        <v>65</v>
      </c>
      <c r="H7" s="117" t="s">
        <v>66</v>
      </c>
      <c r="I7" s="114" t="s">
        <v>67</v>
      </c>
      <c r="J7" s="114" t="s">
        <v>68</v>
      </c>
      <c r="K7" s="114" t="s">
        <v>51</v>
      </c>
      <c r="L7" s="114" t="s">
        <v>52</v>
      </c>
    </row>
    <row r="8" spans="1:12" ht="11.25" customHeight="1">
      <c r="A8" s="115"/>
      <c r="B8" s="115"/>
      <c r="C8" s="122"/>
      <c r="D8" s="123"/>
      <c r="E8" s="115"/>
      <c r="F8" s="115"/>
      <c r="G8" s="115"/>
      <c r="H8" s="117"/>
      <c r="I8" s="115"/>
      <c r="J8" s="115"/>
      <c r="K8" s="115"/>
      <c r="L8" s="115"/>
    </row>
    <row r="9" spans="1:12" s="2" customFormat="1" ht="15" customHeight="1">
      <c r="A9" s="6">
        <v>11</v>
      </c>
      <c r="B9" s="27" t="s">
        <v>250</v>
      </c>
      <c r="C9" s="11" t="s">
        <v>146</v>
      </c>
      <c r="D9" s="12" t="s">
        <v>105</v>
      </c>
      <c r="E9" s="13" t="s">
        <v>70</v>
      </c>
      <c r="F9" s="31" t="s">
        <v>337</v>
      </c>
      <c r="G9" s="14" t="s">
        <v>81</v>
      </c>
      <c r="H9" s="10" t="s">
        <v>76</v>
      </c>
      <c r="I9" s="15" t="s">
        <v>77</v>
      </c>
      <c r="J9" s="6" t="s">
        <v>72</v>
      </c>
      <c r="K9" s="60">
        <v>16</v>
      </c>
      <c r="L9" s="41" t="str">
        <f>IF(K9&lt;10," ",IF(K9&gt;=19,"Nhất",IF(K9&gt;=16,"Nhì",IF(K9&gt;=13,"Ba","KK"))))</f>
        <v>Nhì</v>
      </c>
    </row>
    <row r="10" spans="1:12" s="2" customFormat="1" ht="15" customHeight="1">
      <c r="A10" s="6">
        <v>11</v>
      </c>
      <c r="B10" s="18" t="s">
        <v>234</v>
      </c>
      <c r="C10" s="11" t="s">
        <v>333</v>
      </c>
      <c r="D10" s="12" t="s">
        <v>82</v>
      </c>
      <c r="E10" s="13" t="s">
        <v>73</v>
      </c>
      <c r="F10" s="31" t="s">
        <v>334</v>
      </c>
      <c r="G10" s="14" t="s">
        <v>71</v>
      </c>
      <c r="H10" s="10" t="s">
        <v>76</v>
      </c>
      <c r="I10" s="15" t="s">
        <v>77</v>
      </c>
      <c r="J10" s="6" t="s">
        <v>72</v>
      </c>
      <c r="K10" s="60">
        <v>14.5</v>
      </c>
      <c r="L10" s="41" t="str">
        <f>IF(K10&lt;10," ",IF(K10&gt;=19,"Nhất",IF(K10&gt;=16,"Nhì",IF(K10&gt;=13,"Ba","KK"))))</f>
        <v>Ba</v>
      </c>
    </row>
    <row r="11" spans="1:12" s="2" customFormat="1" ht="15" customHeight="1">
      <c r="A11" s="6">
        <v>1</v>
      </c>
      <c r="B11" s="27" t="s">
        <v>230</v>
      </c>
      <c r="C11" s="11" t="s">
        <v>260</v>
      </c>
      <c r="D11" s="12" t="s">
        <v>332</v>
      </c>
      <c r="E11" s="13" t="s">
        <v>70</v>
      </c>
      <c r="F11" s="32">
        <v>34922</v>
      </c>
      <c r="G11" s="14" t="s">
        <v>154</v>
      </c>
      <c r="H11" s="10" t="s">
        <v>76</v>
      </c>
      <c r="I11" s="15" t="s">
        <v>77</v>
      </c>
      <c r="J11" s="6" t="s">
        <v>72</v>
      </c>
      <c r="K11" s="60">
        <v>13.5</v>
      </c>
      <c r="L11" s="41" t="str">
        <f>IF(K11&lt;10," ",IF(K11&gt;=19,"Nhất",IF(K11&gt;=16,"Nhì",IF(K11&gt;=13,"Ba","KK"))))</f>
        <v>Ba</v>
      </c>
    </row>
    <row r="12" spans="1:12" s="2" customFormat="1" ht="15" customHeight="1">
      <c r="A12" s="6">
        <v>13</v>
      </c>
      <c r="B12" s="27">
        <v>226</v>
      </c>
      <c r="C12" s="11" t="s">
        <v>131</v>
      </c>
      <c r="D12" s="12" t="s">
        <v>132</v>
      </c>
      <c r="E12" s="13" t="s">
        <v>73</v>
      </c>
      <c r="F12" s="32">
        <v>34862</v>
      </c>
      <c r="G12" s="14" t="s">
        <v>71</v>
      </c>
      <c r="H12" s="10" t="s">
        <v>76</v>
      </c>
      <c r="I12" s="15" t="s">
        <v>77</v>
      </c>
      <c r="J12" s="6" t="s">
        <v>72</v>
      </c>
      <c r="K12" s="60">
        <v>13</v>
      </c>
      <c r="L12" s="41" t="str">
        <f>IF(K12&lt;10," ",IF(K12&gt;=19,"Nhất",IF(K12&gt;=16,"Nhì",IF(K12&gt;=13,"Ba","KK"))))</f>
        <v>Ba</v>
      </c>
    </row>
    <row r="13" spans="1:12" s="2" customFormat="1" ht="15" customHeight="1">
      <c r="A13" s="6">
        <v>5</v>
      </c>
      <c r="B13" s="18">
        <v>110</v>
      </c>
      <c r="C13" s="11" t="s">
        <v>340</v>
      </c>
      <c r="D13" s="12" t="s">
        <v>109</v>
      </c>
      <c r="E13" s="13" t="s">
        <v>70</v>
      </c>
      <c r="F13" s="31" t="s">
        <v>255</v>
      </c>
      <c r="G13" s="14" t="s">
        <v>71</v>
      </c>
      <c r="H13" s="10" t="s">
        <v>76</v>
      </c>
      <c r="I13" s="15" t="s">
        <v>77</v>
      </c>
      <c r="J13" s="6" t="s">
        <v>72</v>
      </c>
      <c r="K13" s="60">
        <v>12</v>
      </c>
      <c r="L13" s="41" t="str">
        <f>IF(K13&lt;10," ",IF(K13&gt;=19,"Nhất",IF(K13&gt;=16,"Nhì",IF(K13&gt;=13,"Ba","KK"))))</f>
        <v>KK</v>
      </c>
    </row>
    <row r="14" spans="1:12" s="2" customFormat="1" ht="15" customHeight="1">
      <c r="A14" s="6">
        <v>6</v>
      </c>
      <c r="B14" s="27" t="s">
        <v>243</v>
      </c>
      <c r="C14" s="11" t="s">
        <v>91</v>
      </c>
      <c r="D14" s="12" t="s">
        <v>92</v>
      </c>
      <c r="E14" s="13" t="s">
        <v>70</v>
      </c>
      <c r="F14" s="31" t="s">
        <v>335</v>
      </c>
      <c r="G14" s="14" t="s">
        <v>71</v>
      </c>
      <c r="H14" s="10" t="s">
        <v>76</v>
      </c>
      <c r="I14" s="15" t="s">
        <v>77</v>
      </c>
      <c r="J14" s="6" t="s">
        <v>72</v>
      </c>
      <c r="K14" s="60">
        <v>11.5</v>
      </c>
      <c r="L14" s="41" t="str">
        <f>IF(K14&lt;10," ",IF(K14&gt;=19,"Nhất",IF(K14&gt;=16,"Nhì",IF(K14&gt;=13,"Ba","KK"))))</f>
        <v>KK</v>
      </c>
    </row>
    <row r="15" spans="1:12" s="2" customFormat="1" ht="15" customHeight="1">
      <c r="A15" s="6">
        <v>5</v>
      </c>
      <c r="B15" s="27">
        <v>191</v>
      </c>
      <c r="C15" s="11" t="s">
        <v>56</v>
      </c>
      <c r="D15" s="12" t="s">
        <v>125</v>
      </c>
      <c r="E15" s="13" t="s">
        <v>73</v>
      </c>
      <c r="F15" s="31" t="s">
        <v>307</v>
      </c>
      <c r="G15" s="14" t="s">
        <v>71</v>
      </c>
      <c r="H15" s="10" t="s">
        <v>322</v>
      </c>
      <c r="I15" s="15" t="s">
        <v>77</v>
      </c>
      <c r="J15" s="6" t="s">
        <v>72</v>
      </c>
      <c r="K15" s="60">
        <v>10</v>
      </c>
      <c r="L15" s="41" t="str">
        <f>IF(K15&lt;10," ",IF(K15&gt;=19,"Nhất",IF(K15&gt;=16,"Nhì",IF(K15&gt;=13,"Ba","KK"))))</f>
        <v>KK</v>
      </c>
    </row>
    <row r="16" spans="1:12" s="2" customFormat="1" ht="15" customHeight="1">
      <c r="A16" s="6">
        <v>4</v>
      </c>
      <c r="B16" s="27">
        <v>217</v>
      </c>
      <c r="C16" s="11" t="s">
        <v>330</v>
      </c>
      <c r="D16" s="12" t="s">
        <v>128</v>
      </c>
      <c r="E16" s="13" t="s">
        <v>70</v>
      </c>
      <c r="F16" s="31" t="s">
        <v>331</v>
      </c>
      <c r="G16" s="14" t="s">
        <v>81</v>
      </c>
      <c r="H16" s="10" t="s">
        <v>322</v>
      </c>
      <c r="I16" s="15" t="s">
        <v>77</v>
      </c>
      <c r="J16" s="6" t="s">
        <v>72</v>
      </c>
      <c r="K16" s="60">
        <v>7</v>
      </c>
      <c r="L16" s="41" t="str">
        <f>IF(K16&lt;10," ",IF(K16&gt;=19,"Nhất",IF(K16&gt;=16,"Nhì",IF(K16&gt;=13,"Ba","KK"))))</f>
        <v> </v>
      </c>
    </row>
    <row r="17" spans="1:12" s="2" customFormat="1" ht="15" customHeight="1">
      <c r="A17" s="6">
        <v>10</v>
      </c>
      <c r="B17" s="27" t="s">
        <v>233</v>
      </c>
      <c r="C17" s="11" t="s">
        <v>325</v>
      </c>
      <c r="D17" s="12" t="s">
        <v>153</v>
      </c>
      <c r="E17" s="13" t="s">
        <v>70</v>
      </c>
      <c r="F17" s="59">
        <v>35218</v>
      </c>
      <c r="G17" s="14" t="s">
        <v>75</v>
      </c>
      <c r="H17" s="10" t="s">
        <v>322</v>
      </c>
      <c r="I17" s="15" t="s">
        <v>77</v>
      </c>
      <c r="J17" s="6" t="s">
        <v>72</v>
      </c>
      <c r="K17" s="60">
        <v>6.5</v>
      </c>
      <c r="L17" s="41" t="str">
        <f>IF(K17&lt;10," ",IF(K17&gt;=19,"Nhất",IF(K17&gt;=16,"Nhì",IF(K17&gt;=13,"Ba","KK"))))</f>
        <v> </v>
      </c>
    </row>
    <row r="18" spans="1:12" s="2" customFormat="1" ht="15" customHeight="1">
      <c r="A18" s="6">
        <v>1</v>
      </c>
      <c r="B18" s="18" t="s">
        <v>245</v>
      </c>
      <c r="C18" s="11" t="s">
        <v>327</v>
      </c>
      <c r="D18" s="12" t="s">
        <v>141</v>
      </c>
      <c r="E18" s="13" t="s">
        <v>70</v>
      </c>
      <c r="F18" s="31">
        <v>35411</v>
      </c>
      <c r="G18" s="14" t="s">
        <v>81</v>
      </c>
      <c r="H18" s="10" t="s">
        <v>322</v>
      </c>
      <c r="I18" s="15" t="s">
        <v>77</v>
      </c>
      <c r="J18" s="6" t="s">
        <v>72</v>
      </c>
      <c r="K18" s="60">
        <v>6.5</v>
      </c>
      <c r="L18" s="41" t="str">
        <f>IF(K18&lt;10," ",IF(K18&gt;=19,"Nhất",IF(K18&gt;=16,"Nhì",IF(K18&gt;=13,"Ba","KK"))))</f>
        <v> </v>
      </c>
    </row>
    <row r="19" spans="1:12" s="2" customFormat="1" ht="15" customHeight="1">
      <c r="A19" s="6">
        <v>11</v>
      </c>
      <c r="B19" s="27">
        <v>143</v>
      </c>
      <c r="C19" s="11" t="s">
        <v>328</v>
      </c>
      <c r="D19" s="12" t="s">
        <v>217</v>
      </c>
      <c r="E19" s="13" t="s">
        <v>70</v>
      </c>
      <c r="F19" s="32">
        <v>34798</v>
      </c>
      <c r="G19" s="14" t="s">
        <v>71</v>
      </c>
      <c r="H19" s="10" t="s">
        <v>322</v>
      </c>
      <c r="I19" s="15" t="s">
        <v>77</v>
      </c>
      <c r="J19" s="6" t="s">
        <v>72</v>
      </c>
      <c r="K19" s="60">
        <v>6.5</v>
      </c>
      <c r="L19" s="41" t="str">
        <f>IF(K19&lt;10," ",IF(K19&gt;=19,"Nhất",IF(K19&gt;=16,"Nhì",IF(K19&gt;=13,"Ba","KK"))))</f>
        <v> </v>
      </c>
    </row>
    <row r="20" spans="1:12" s="2" customFormat="1" ht="15" customHeight="1">
      <c r="A20" s="6">
        <v>3</v>
      </c>
      <c r="B20" s="18" t="s">
        <v>231</v>
      </c>
      <c r="C20" s="11" t="s">
        <v>321</v>
      </c>
      <c r="D20" s="12" t="s">
        <v>69</v>
      </c>
      <c r="E20" s="13" t="s">
        <v>70</v>
      </c>
      <c r="F20" s="59">
        <v>35313</v>
      </c>
      <c r="G20" s="14" t="s">
        <v>71</v>
      </c>
      <c r="H20" s="10" t="s">
        <v>322</v>
      </c>
      <c r="I20" s="15" t="s">
        <v>77</v>
      </c>
      <c r="J20" s="6" t="s">
        <v>72</v>
      </c>
      <c r="K20" s="60">
        <v>6</v>
      </c>
      <c r="L20" s="41" t="str">
        <f>IF(K20&lt;10," ",IF(K20&gt;=19,"Nhất",IF(K20&gt;=16,"Nhì",IF(K20&gt;=13,"Ba","KK"))))</f>
        <v> </v>
      </c>
    </row>
    <row r="21" spans="1:12" s="2" customFormat="1" ht="15" customHeight="1">
      <c r="A21" s="6">
        <v>1</v>
      </c>
      <c r="B21" s="27" t="s">
        <v>241</v>
      </c>
      <c r="C21" s="11" t="s">
        <v>142</v>
      </c>
      <c r="D21" s="12" t="s">
        <v>138</v>
      </c>
      <c r="E21" s="13" t="s">
        <v>70</v>
      </c>
      <c r="F21" s="59">
        <v>34853</v>
      </c>
      <c r="G21" s="14" t="s">
        <v>87</v>
      </c>
      <c r="H21" s="10" t="s">
        <v>76</v>
      </c>
      <c r="I21" s="15" t="s">
        <v>77</v>
      </c>
      <c r="J21" s="6" t="s">
        <v>72</v>
      </c>
      <c r="K21" s="60">
        <v>5.5</v>
      </c>
      <c r="L21" s="41" t="str">
        <f>IF(K21&lt;10," ",IF(K21&gt;=19,"Nhất",IF(K21&gt;=16,"Nhì",IF(K21&gt;=13,"Ba","KK"))))</f>
        <v> </v>
      </c>
    </row>
    <row r="22" spans="1:12" s="2" customFormat="1" ht="15" customHeight="1">
      <c r="A22" s="6">
        <v>7</v>
      </c>
      <c r="B22" s="18" t="s">
        <v>246</v>
      </c>
      <c r="C22" s="11" t="s">
        <v>220</v>
      </c>
      <c r="D22" s="12" t="s">
        <v>97</v>
      </c>
      <c r="E22" s="13" t="s">
        <v>70</v>
      </c>
      <c r="F22" s="31" t="s">
        <v>219</v>
      </c>
      <c r="G22" s="14" t="s">
        <v>71</v>
      </c>
      <c r="H22" s="10" t="s">
        <v>76</v>
      </c>
      <c r="I22" s="15" t="s">
        <v>77</v>
      </c>
      <c r="J22" s="6" t="s">
        <v>72</v>
      </c>
      <c r="K22" s="60">
        <v>5.5</v>
      </c>
      <c r="L22" s="41" t="str">
        <f>IF(K22&lt;10," ",IF(K22&gt;=19,"Nhất",IF(K22&gt;=16,"Nhì",IF(K22&gt;=13,"Ba","KK"))))</f>
        <v> </v>
      </c>
    </row>
    <row r="23" spans="1:12" s="2" customFormat="1" ht="15" customHeight="1">
      <c r="A23" s="8">
        <v>1</v>
      </c>
      <c r="B23" s="28">
        <v>106</v>
      </c>
      <c r="C23" s="19" t="s">
        <v>338</v>
      </c>
      <c r="D23" s="20" t="s">
        <v>339</v>
      </c>
      <c r="E23" s="21" t="s">
        <v>70</v>
      </c>
      <c r="F23" s="34">
        <v>34703</v>
      </c>
      <c r="G23" s="22" t="s">
        <v>75</v>
      </c>
      <c r="H23" s="23" t="s">
        <v>76</v>
      </c>
      <c r="I23" s="24" t="s">
        <v>77</v>
      </c>
      <c r="J23" s="8" t="s">
        <v>72</v>
      </c>
      <c r="K23" s="61">
        <v>5.5</v>
      </c>
      <c r="L23" s="50" t="str">
        <f>IF(K23&lt;10," ",IF(K23&gt;=19,"Nhất",IF(K23&gt;=16,"Nhì",IF(K23&gt;=13,"Ba","KK"))))</f>
        <v> </v>
      </c>
    </row>
    <row r="24" spans="1:12" s="2" customFormat="1" ht="15" customHeight="1">
      <c r="A24" s="6">
        <v>3</v>
      </c>
      <c r="B24" s="27" t="s">
        <v>249</v>
      </c>
      <c r="C24" s="11" t="s">
        <v>336</v>
      </c>
      <c r="D24" s="12" t="s">
        <v>104</v>
      </c>
      <c r="E24" s="13" t="s">
        <v>70</v>
      </c>
      <c r="F24" s="31">
        <v>34950</v>
      </c>
      <c r="G24" s="14" t="s">
        <v>71</v>
      </c>
      <c r="H24" s="10" t="s">
        <v>76</v>
      </c>
      <c r="I24" s="15" t="s">
        <v>77</v>
      </c>
      <c r="J24" s="6" t="s">
        <v>72</v>
      </c>
      <c r="K24" s="60">
        <v>5</v>
      </c>
      <c r="L24" s="41" t="str">
        <f>IF(K24&lt;10," ",IF(K24&gt;=19,"Nhất",IF(K24&gt;=16,"Nhì",IF(K24&gt;=13,"Ba","KK"))))</f>
        <v> </v>
      </c>
    </row>
    <row r="25" spans="1:12" s="2" customFormat="1" ht="15" customHeight="1">
      <c r="A25" s="6">
        <v>5</v>
      </c>
      <c r="B25" s="27" t="s">
        <v>242</v>
      </c>
      <c r="C25" s="11" t="s">
        <v>326</v>
      </c>
      <c r="D25" s="12" t="s">
        <v>92</v>
      </c>
      <c r="E25" s="13" t="s">
        <v>70</v>
      </c>
      <c r="F25" s="59">
        <v>35104</v>
      </c>
      <c r="G25" s="14" t="s">
        <v>206</v>
      </c>
      <c r="H25" s="10" t="s">
        <v>322</v>
      </c>
      <c r="I25" s="15" t="s">
        <v>77</v>
      </c>
      <c r="J25" s="6" t="s">
        <v>72</v>
      </c>
      <c r="K25" s="60">
        <v>4.5</v>
      </c>
      <c r="L25" s="41" t="str">
        <f>IF(K25&lt;10," ",IF(K25&gt;=19,"Nhất",IF(K25&gt;=16,"Nhì",IF(K25&gt;=13,"Ba","KK"))))</f>
        <v> </v>
      </c>
    </row>
    <row r="26" spans="1:12" s="2" customFormat="1" ht="15" customHeight="1">
      <c r="A26" s="6">
        <v>5</v>
      </c>
      <c r="B26" s="27">
        <v>164</v>
      </c>
      <c r="C26" s="11" t="s">
        <v>329</v>
      </c>
      <c r="D26" s="12" t="s">
        <v>160</v>
      </c>
      <c r="E26" s="13" t="s">
        <v>70</v>
      </c>
      <c r="F26" s="31">
        <v>35281</v>
      </c>
      <c r="G26" s="14" t="s">
        <v>71</v>
      </c>
      <c r="H26" s="10" t="s">
        <v>322</v>
      </c>
      <c r="I26" s="15" t="s">
        <v>77</v>
      </c>
      <c r="J26" s="6" t="s">
        <v>72</v>
      </c>
      <c r="K26" s="60">
        <v>3</v>
      </c>
      <c r="L26" s="41" t="str">
        <f>IF(K26&lt;10," ",IF(K26&gt;=19,"Nhất",IF(K26&gt;=16,"Nhì",IF(K26&gt;=13,"Ba","KK"))))</f>
        <v> </v>
      </c>
    </row>
    <row r="27" spans="1:12" s="2" customFormat="1" ht="15" customHeight="1">
      <c r="A27" s="6">
        <v>9</v>
      </c>
      <c r="B27" s="18" t="s">
        <v>232</v>
      </c>
      <c r="C27" s="11" t="s">
        <v>323</v>
      </c>
      <c r="D27" s="12" t="s">
        <v>173</v>
      </c>
      <c r="E27" s="13" t="s">
        <v>73</v>
      </c>
      <c r="F27" s="31" t="s">
        <v>324</v>
      </c>
      <c r="G27" s="14" t="s">
        <v>75</v>
      </c>
      <c r="H27" s="10" t="s">
        <v>322</v>
      </c>
      <c r="I27" s="15" t="s">
        <v>77</v>
      </c>
      <c r="J27" s="6" t="s">
        <v>72</v>
      </c>
      <c r="K27" s="60">
        <v>0.5</v>
      </c>
      <c r="L27" s="41" t="str">
        <f>IF(K27&lt;10," ",IF(K27&gt;=19,"Nhất",IF(K27&gt;=16,"Nhì",IF(K27&gt;=13,"Ba","KK"))))</f>
        <v> </v>
      </c>
    </row>
    <row r="28" spans="1:12" s="2" customFormat="1" ht="15.75">
      <c r="A28" s="6">
        <v>10</v>
      </c>
      <c r="B28" s="27">
        <v>115</v>
      </c>
      <c r="C28" s="11" t="s">
        <v>48</v>
      </c>
      <c r="D28" s="12" t="s">
        <v>111</v>
      </c>
      <c r="E28" s="13" t="s">
        <v>73</v>
      </c>
      <c r="F28" s="31">
        <v>35350</v>
      </c>
      <c r="G28" s="14" t="s">
        <v>71</v>
      </c>
      <c r="H28" s="10" t="s">
        <v>322</v>
      </c>
      <c r="I28" s="15" t="s">
        <v>77</v>
      </c>
      <c r="J28" s="6" t="s">
        <v>72</v>
      </c>
      <c r="K28" s="60">
        <v>0.5</v>
      </c>
      <c r="L28" s="41" t="str">
        <f>IF(K28&lt;10," ",IF(K28&gt;=19,"Nhất",IF(K28&gt;=16,"Nhì",IF(K28&gt;=13,"Ba","KK"))))</f>
        <v> </v>
      </c>
    </row>
    <row r="29" spans="1:12" s="2" customFormat="1" ht="15" customHeight="1">
      <c r="A29" s="6">
        <v>15</v>
      </c>
      <c r="B29" s="27">
        <v>147</v>
      </c>
      <c r="C29" s="11" t="s">
        <v>351</v>
      </c>
      <c r="D29" s="12" t="s">
        <v>223</v>
      </c>
      <c r="E29" s="13" t="s">
        <v>70</v>
      </c>
      <c r="F29" s="16">
        <v>35139</v>
      </c>
      <c r="G29" s="14" t="s">
        <v>71</v>
      </c>
      <c r="H29" s="10" t="s">
        <v>342</v>
      </c>
      <c r="I29" s="15" t="s">
        <v>77</v>
      </c>
      <c r="J29" s="6" t="s">
        <v>84</v>
      </c>
      <c r="K29" s="60">
        <v>18</v>
      </c>
      <c r="L29" s="41" t="str">
        <f>IF(K29&lt;10," ",IF(K29&gt;=18,"Nhất",IF(K29&gt;=15,"Nhì",IF(K29&gt;=12,"Ba","KK"))))</f>
        <v>Nhất</v>
      </c>
    </row>
    <row r="30" spans="1:12" s="2" customFormat="1" ht="15" customHeight="1">
      <c r="A30" s="6">
        <v>15</v>
      </c>
      <c r="B30" s="18" t="s">
        <v>236</v>
      </c>
      <c r="C30" s="11" t="s">
        <v>341</v>
      </c>
      <c r="D30" s="12" t="s">
        <v>69</v>
      </c>
      <c r="E30" s="13" t="s">
        <v>70</v>
      </c>
      <c r="F30" s="32">
        <v>35418</v>
      </c>
      <c r="G30" s="14" t="s">
        <v>71</v>
      </c>
      <c r="H30" s="10" t="s">
        <v>342</v>
      </c>
      <c r="I30" s="15" t="s">
        <v>77</v>
      </c>
      <c r="J30" s="6" t="s">
        <v>84</v>
      </c>
      <c r="K30" s="60">
        <v>16.5</v>
      </c>
      <c r="L30" s="41" t="str">
        <f>IF(K30&lt;10," ",IF(K30&gt;=18,"Nhất",IF(K30&gt;=15,"Nhì",IF(K30&gt;=12,"Ba","KK"))))</f>
        <v>Nhì</v>
      </c>
    </row>
    <row r="31" spans="1:12" s="2" customFormat="1" ht="15" customHeight="1">
      <c r="A31" s="6">
        <v>24</v>
      </c>
      <c r="B31" s="27">
        <v>210</v>
      </c>
      <c r="C31" s="11" t="s">
        <v>353</v>
      </c>
      <c r="D31" s="12" t="s">
        <v>126</v>
      </c>
      <c r="E31" s="13" t="s">
        <v>70</v>
      </c>
      <c r="F31" s="16">
        <v>35065</v>
      </c>
      <c r="G31" s="14" t="s">
        <v>75</v>
      </c>
      <c r="H31" s="10" t="s">
        <v>342</v>
      </c>
      <c r="I31" s="15" t="s">
        <v>77</v>
      </c>
      <c r="J31" s="6" t="s">
        <v>84</v>
      </c>
      <c r="K31" s="60">
        <v>15</v>
      </c>
      <c r="L31" s="41" t="str">
        <f>IF(K31&lt;10," ",IF(K31&gt;=18,"Nhất",IF(K31&gt;=15,"Nhì",IF(K31&gt;=12,"Ba","KK"))))</f>
        <v>Nhì</v>
      </c>
    </row>
    <row r="32" spans="1:12" s="2" customFormat="1" ht="15" customHeight="1">
      <c r="A32" s="6">
        <v>19</v>
      </c>
      <c r="B32" s="18" t="s">
        <v>238</v>
      </c>
      <c r="C32" s="11" t="s">
        <v>356</v>
      </c>
      <c r="D32" s="12" t="s">
        <v>82</v>
      </c>
      <c r="E32" s="13" t="s">
        <v>70</v>
      </c>
      <c r="F32" s="31">
        <v>34700</v>
      </c>
      <c r="G32" s="14" t="s">
        <v>139</v>
      </c>
      <c r="H32" s="10" t="s">
        <v>85</v>
      </c>
      <c r="I32" s="15" t="s">
        <v>77</v>
      </c>
      <c r="J32" s="6" t="s">
        <v>84</v>
      </c>
      <c r="K32" s="60">
        <v>12.5</v>
      </c>
      <c r="L32" s="41" t="str">
        <f>IF(K32&lt;10," ",IF(K32&gt;=18,"Nhất",IF(K32&gt;=15,"Nhì",IF(K32&gt;=12,"Ba","KK"))))</f>
        <v>Ba</v>
      </c>
    </row>
    <row r="33" spans="1:12" s="2" customFormat="1" ht="15" customHeight="1">
      <c r="A33" s="6">
        <v>20</v>
      </c>
      <c r="B33" s="27" t="s">
        <v>253</v>
      </c>
      <c r="C33" s="11" t="s">
        <v>347</v>
      </c>
      <c r="D33" s="12" t="s">
        <v>100</v>
      </c>
      <c r="E33" s="13" t="s">
        <v>70</v>
      </c>
      <c r="F33" s="31">
        <v>35146</v>
      </c>
      <c r="G33" s="14" t="s">
        <v>71</v>
      </c>
      <c r="H33" s="10" t="s">
        <v>342</v>
      </c>
      <c r="I33" s="15" t="s">
        <v>77</v>
      </c>
      <c r="J33" s="6" t="s">
        <v>84</v>
      </c>
      <c r="K33" s="60">
        <v>12.5</v>
      </c>
      <c r="L33" s="41" t="str">
        <f>IF(K33&lt;10," ",IF(K33&gt;=18,"Nhất",IF(K33&gt;=15,"Nhì",IF(K33&gt;=12,"Ba","KK"))))</f>
        <v>Ba</v>
      </c>
    </row>
    <row r="34" spans="1:12" s="2" customFormat="1" ht="15" customHeight="1">
      <c r="A34" s="6">
        <v>27</v>
      </c>
      <c r="B34" s="27">
        <v>159</v>
      </c>
      <c r="C34" s="11" t="s">
        <v>352</v>
      </c>
      <c r="D34" s="12" t="s">
        <v>116</v>
      </c>
      <c r="E34" s="13" t="s">
        <v>73</v>
      </c>
      <c r="F34" s="16">
        <v>35118</v>
      </c>
      <c r="G34" s="14" t="s">
        <v>79</v>
      </c>
      <c r="H34" s="10" t="s">
        <v>342</v>
      </c>
      <c r="I34" s="15" t="s">
        <v>77</v>
      </c>
      <c r="J34" s="6" t="s">
        <v>84</v>
      </c>
      <c r="K34" s="60">
        <v>12</v>
      </c>
      <c r="L34" s="41" t="str">
        <f>IF(K34&lt;10," ",IF(K34&gt;=18,"Nhất",IF(K34&gt;=15,"Nhì",IF(K34&gt;=12,"Ba","KK"))))</f>
        <v>Ba</v>
      </c>
    </row>
    <row r="35" spans="1:12" s="2" customFormat="1" ht="15" customHeight="1">
      <c r="A35" s="6">
        <v>22</v>
      </c>
      <c r="B35" s="27">
        <v>208</v>
      </c>
      <c r="C35" s="11" t="s">
        <v>362</v>
      </c>
      <c r="D35" s="12" t="s">
        <v>126</v>
      </c>
      <c r="E35" s="13" t="s">
        <v>70</v>
      </c>
      <c r="F35" s="32">
        <v>34704</v>
      </c>
      <c r="G35" s="14" t="s">
        <v>139</v>
      </c>
      <c r="H35" s="10" t="s">
        <v>85</v>
      </c>
      <c r="I35" s="15" t="s">
        <v>77</v>
      </c>
      <c r="J35" s="6" t="s">
        <v>84</v>
      </c>
      <c r="K35" s="60">
        <v>12</v>
      </c>
      <c r="L35" s="41" t="str">
        <f>IF(K35&lt;10," ",IF(K35&gt;=18,"Nhất",IF(K35&gt;=15,"Nhì",IF(K35&gt;=12,"Ba","KK"))))</f>
        <v>Ba</v>
      </c>
    </row>
    <row r="36" spans="1:12" s="2" customFormat="1" ht="15" customHeight="1">
      <c r="A36" s="6">
        <v>20</v>
      </c>
      <c r="B36" s="27">
        <v>233</v>
      </c>
      <c r="C36" s="11" t="s">
        <v>355</v>
      </c>
      <c r="D36" s="12" t="s">
        <v>161</v>
      </c>
      <c r="E36" s="13" t="s">
        <v>70</v>
      </c>
      <c r="F36" s="32">
        <v>35167</v>
      </c>
      <c r="G36" s="14" t="s">
        <v>87</v>
      </c>
      <c r="H36" s="10" t="s">
        <v>342</v>
      </c>
      <c r="I36" s="15" t="s">
        <v>77</v>
      </c>
      <c r="J36" s="6" t="s">
        <v>84</v>
      </c>
      <c r="K36" s="60">
        <v>12</v>
      </c>
      <c r="L36" s="41" t="str">
        <f>IF(K36&lt;10," ",IF(K36&gt;=18,"Nhất",IF(K36&gt;=15,"Nhì",IF(K36&gt;=12,"Ba","KK"))))</f>
        <v>Ba</v>
      </c>
    </row>
    <row r="37" spans="1:12" s="2" customFormat="1" ht="15" customHeight="1">
      <c r="A37" s="6">
        <v>14</v>
      </c>
      <c r="B37" s="27" t="s">
        <v>235</v>
      </c>
      <c r="C37" s="11" t="s">
        <v>349</v>
      </c>
      <c r="D37" s="12" t="s">
        <v>350</v>
      </c>
      <c r="E37" s="13" t="s">
        <v>73</v>
      </c>
      <c r="F37" s="31">
        <v>35312</v>
      </c>
      <c r="G37" s="14" t="s">
        <v>71</v>
      </c>
      <c r="H37" s="10" t="s">
        <v>342</v>
      </c>
      <c r="I37" s="15" t="s">
        <v>77</v>
      </c>
      <c r="J37" s="6" t="s">
        <v>84</v>
      </c>
      <c r="K37" s="60">
        <v>11</v>
      </c>
      <c r="L37" s="41" t="str">
        <f>IF(K37&lt;10," ",IF(K37&gt;=18,"Nhất",IF(K37&gt;=15,"Nhì",IF(K37&gt;=12,"Ba","KK"))))</f>
        <v>KK</v>
      </c>
    </row>
    <row r="38" spans="1:12" s="2" customFormat="1" ht="15" customHeight="1">
      <c r="A38" s="6">
        <v>26</v>
      </c>
      <c r="B38" s="18" t="s">
        <v>240</v>
      </c>
      <c r="C38" s="11" t="s">
        <v>343</v>
      </c>
      <c r="D38" s="12" t="s">
        <v>344</v>
      </c>
      <c r="E38" s="13" t="s">
        <v>70</v>
      </c>
      <c r="F38" s="31">
        <v>35211</v>
      </c>
      <c r="G38" s="14" t="s">
        <v>79</v>
      </c>
      <c r="H38" s="10" t="s">
        <v>342</v>
      </c>
      <c r="I38" s="15" t="s">
        <v>77</v>
      </c>
      <c r="J38" s="6" t="s">
        <v>84</v>
      </c>
      <c r="K38" s="60">
        <v>11</v>
      </c>
      <c r="L38" s="41" t="str">
        <f>IF(K38&lt;10," ",IF(K38&gt;=18,"Nhất",IF(K38&gt;=15,"Nhì",IF(K38&gt;=12,"Ba","KK"))))</f>
        <v>KK</v>
      </c>
    </row>
    <row r="39" spans="1:12" s="2" customFormat="1" ht="15" customHeight="1">
      <c r="A39" s="6">
        <v>16</v>
      </c>
      <c r="B39" s="27" t="s">
        <v>244</v>
      </c>
      <c r="C39" s="11" t="s">
        <v>183</v>
      </c>
      <c r="D39" s="12" t="s">
        <v>89</v>
      </c>
      <c r="E39" s="13" t="s">
        <v>73</v>
      </c>
      <c r="F39" s="31">
        <v>35020</v>
      </c>
      <c r="G39" s="14" t="s">
        <v>71</v>
      </c>
      <c r="H39" s="10" t="s">
        <v>85</v>
      </c>
      <c r="I39" s="15" t="s">
        <v>77</v>
      </c>
      <c r="J39" s="6" t="s">
        <v>84</v>
      </c>
      <c r="K39" s="60">
        <v>10</v>
      </c>
      <c r="L39" s="41" t="str">
        <f>IF(K39&lt;10," ",IF(K39&gt;=18,"Nhất",IF(K39&gt;=15,"Nhì",IF(K39&gt;=12,"Ba","KK"))))</f>
        <v>KK</v>
      </c>
    </row>
    <row r="40" spans="1:12" s="2" customFormat="1" ht="15" customHeight="1">
      <c r="A40" s="6">
        <v>15</v>
      </c>
      <c r="B40" s="27" t="s">
        <v>251</v>
      </c>
      <c r="C40" s="11" t="s">
        <v>345</v>
      </c>
      <c r="D40" s="12" t="s">
        <v>346</v>
      </c>
      <c r="E40" s="13" t="s">
        <v>70</v>
      </c>
      <c r="F40" s="32">
        <v>35260</v>
      </c>
      <c r="G40" s="14" t="s">
        <v>81</v>
      </c>
      <c r="H40" s="10" t="s">
        <v>342</v>
      </c>
      <c r="I40" s="15" t="s">
        <v>77</v>
      </c>
      <c r="J40" s="6" t="s">
        <v>84</v>
      </c>
      <c r="K40" s="60">
        <v>10</v>
      </c>
      <c r="L40" s="41" t="str">
        <f>IF(K40&lt;10," ",IF(K40&gt;=18,"Nhất",IF(K40&gt;=15,"Nhì",IF(K40&gt;=12,"Ba","KK"))))</f>
        <v>KK</v>
      </c>
    </row>
    <row r="41" spans="1:12" s="2" customFormat="1" ht="15" customHeight="1">
      <c r="A41" s="6">
        <v>19</v>
      </c>
      <c r="B41" s="27" t="s">
        <v>252</v>
      </c>
      <c r="C41" s="11" t="s">
        <v>55</v>
      </c>
      <c r="D41" s="12" t="s">
        <v>156</v>
      </c>
      <c r="E41" s="13" t="s">
        <v>70</v>
      </c>
      <c r="F41" s="31">
        <v>35053</v>
      </c>
      <c r="G41" s="14" t="s">
        <v>71</v>
      </c>
      <c r="H41" s="10" t="s">
        <v>85</v>
      </c>
      <c r="I41" s="15" t="s">
        <v>77</v>
      </c>
      <c r="J41" s="6" t="s">
        <v>84</v>
      </c>
      <c r="K41" s="60">
        <v>10</v>
      </c>
      <c r="L41" s="41" t="str">
        <f>IF(K41&lt;10," ",IF(K41&gt;=18,"Nhất",IF(K41&gt;=15,"Nhì",IF(K41&gt;=12,"Ba","KK"))))</f>
        <v>KK</v>
      </c>
    </row>
    <row r="42" spans="1:12" s="2" customFormat="1" ht="15" customHeight="1">
      <c r="A42" s="6">
        <v>23</v>
      </c>
      <c r="B42" s="27" t="s">
        <v>254</v>
      </c>
      <c r="C42" s="11" t="s">
        <v>348</v>
      </c>
      <c r="D42" s="12" t="s">
        <v>157</v>
      </c>
      <c r="E42" s="13" t="s">
        <v>70</v>
      </c>
      <c r="F42" s="31">
        <v>35070</v>
      </c>
      <c r="G42" s="14" t="s">
        <v>71</v>
      </c>
      <c r="H42" s="10" t="s">
        <v>342</v>
      </c>
      <c r="I42" s="15" t="s">
        <v>77</v>
      </c>
      <c r="J42" s="6" t="s">
        <v>84</v>
      </c>
      <c r="K42" s="60">
        <v>10</v>
      </c>
      <c r="L42" s="41" t="str">
        <f>IF(K42&lt;10," ",IF(K42&gt;=18,"Nhất",IF(K42&gt;=15,"Nhì",IF(K42&gt;=12,"Ba","KK"))))</f>
        <v>KK</v>
      </c>
    </row>
    <row r="43" spans="1:12" s="2" customFormat="1" ht="15" customHeight="1">
      <c r="A43" s="6">
        <v>27</v>
      </c>
      <c r="B43" s="27">
        <v>186</v>
      </c>
      <c r="C43" s="11" t="s">
        <v>361</v>
      </c>
      <c r="D43" s="12" t="s">
        <v>119</v>
      </c>
      <c r="E43" s="13" t="s">
        <v>70</v>
      </c>
      <c r="F43" s="13">
        <v>34869</v>
      </c>
      <c r="G43" s="14" t="s">
        <v>71</v>
      </c>
      <c r="H43" s="10" t="s">
        <v>85</v>
      </c>
      <c r="I43" s="15" t="s">
        <v>77</v>
      </c>
      <c r="J43" s="6" t="s">
        <v>84</v>
      </c>
      <c r="K43" s="60">
        <v>10</v>
      </c>
      <c r="L43" s="41" t="str">
        <f>IF(K43&lt;10," ",IF(K43&gt;=18,"Nhất",IF(K43&gt;=15,"Nhì",IF(K43&gt;=12,"Ba","KK"))))</f>
        <v>KK</v>
      </c>
    </row>
    <row r="44" spans="1:12" s="2" customFormat="1" ht="15" customHeight="1">
      <c r="A44" s="6">
        <v>25</v>
      </c>
      <c r="B44" s="27">
        <v>211</v>
      </c>
      <c r="C44" s="11" t="s">
        <v>354</v>
      </c>
      <c r="D44" s="12" t="s">
        <v>225</v>
      </c>
      <c r="E44" s="13" t="s">
        <v>73</v>
      </c>
      <c r="F44" s="31">
        <v>35321</v>
      </c>
      <c r="G44" s="14" t="s">
        <v>71</v>
      </c>
      <c r="H44" s="10" t="s">
        <v>342</v>
      </c>
      <c r="I44" s="15" t="s">
        <v>77</v>
      </c>
      <c r="J44" s="6" t="s">
        <v>84</v>
      </c>
      <c r="K44" s="60">
        <v>10</v>
      </c>
      <c r="L44" s="41" t="str">
        <f>IF(K44&lt;10," ",IF(K44&gt;=18,"Nhất",IF(K44&gt;=15,"Nhì",IF(K44&gt;=12,"Ba","KK"))))</f>
        <v>KK</v>
      </c>
    </row>
    <row r="45" spans="1:12" s="2" customFormat="1" ht="15" customHeight="1">
      <c r="A45" s="6">
        <v>24</v>
      </c>
      <c r="B45" s="18" t="s">
        <v>248</v>
      </c>
      <c r="C45" s="11" t="s">
        <v>360</v>
      </c>
      <c r="D45" s="12" t="s">
        <v>180</v>
      </c>
      <c r="E45" s="13" t="s">
        <v>73</v>
      </c>
      <c r="F45" s="31">
        <v>34786</v>
      </c>
      <c r="G45" s="14" t="s">
        <v>75</v>
      </c>
      <c r="H45" s="10" t="s">
        <v>85</v>
      </c>
      <c r="I45" s="15" t="s">
        <v>77</v>
      </c>
      <c r="J45" s="6" t="s">
        <v>84</v>
      </c>
      <c r="K45" s="60">
        <v>6</v>
      </c>
      <c r="L45" s="41" t="str">
        <f>IF(K45&lt;10," ",IF(K45&gt;=18,"Nhất",IF(K45&gt;=15,"Nhì",IF(K45&gt;=12,"Ba","KK"))))</f>
        <v> </v>
      </c>
    </row>
    <row r="46" spans="1:12" s="2" customFormat="1" ht="15" customHeight="1">
      <c r="A46" s="6">
        <v>15</v>
      </c>
      <c r="B46" s="18" t="s">
        <v>247</v>
      </c>
      <c r="C46" s="11" t="s">
        <v>359</v>
      </c>
      <c r="D46" s="12" t="s">
        <v>155</v>
      </c>
      <c r="E46" s="13" t="s">
        <v>70</v>
      </c>
      <c r="F46" s="31">
        <v>34804</v>
      </c>
      <c r="G46" s="14" t="s">
        <v>71</v>
      </c>
      <c r="H46" s="10" t="s">
        <v>85</v>
      </c>
      <c r="I46" s="15" t="s">
        <v>77</v>
      </c>
      <c r="J46" s="6" t="s">
        <v>84</v>
      </c>
      <c r="K46" s="60">
        <v>5.5</v>
      </c>
      <c r="L46" s="41" t="str">
        <f>IF(K46&lt;10," ",IF(K46&gt;=18,"Nhất",IF(K46&gt;=15,"Nhì",IF(K46&gt;=12,"Ba","KK"))))</f>
        <v> </v>
      </c>
    </row>
    <row r="47" spans="1:12" s="2" customFormat="1" ht="15" customHeight="1">
      <c r="A47" s="6">
        <v>25</v>
      </c>
      <c r="B47" s="18" t="s">
        <v>239</v>
      </c>
      <c r="C47" s="11" t="s">
        <v>358</v>
      </c>
      <c r="D47" s="12" t="s">
        <v>137</v>
      </c>
      <c r="E47" s="13" t="s">
        <v>73</v>
      </c>
      <c r="F47" s="31">
        <v>34943</v>
      </c>
      <c r="G47" s="14" t="s">
        <v>81</v>
      </c>
      <c r="H47" s="10" t="s">
        <v>85</v>
      </c>
      <c r="I47" s="15" t="s">
        <v>77</v>
      </c>
      <c r="J47" s="6" t="s">
        <v>84</v>
      </c>
      <c r="K47" s="60">
        <v>5</v>
      </c>
      <c r="L47" s="41" t="str">
        <f>IF(K47&lt;10," ",IF(K47&gt;=18,"Nhất",IF(K47&gt;=15,"Nhì",IF(K47&gt;=12,"Ba","KK"))))</f>
        <v> </v>
      </c>
    </row>
    <row r="48" spans="1:12" s="2" customFormat="1" ht="15" customHeight="1">
      <c r="A48" s="6">
        <v>18</v>
      </c>
      <c r="B48" s="27" t="s">
        <v>237</v>
      </c>
      <c r="C48" s="11" t="s">
        <v>357</v>
      </c>
      <c r="D48" s="12" t="s">
        <v>173</v>
      </c>
      <c r="E48" s="13" t="s">
        <v>73</v>
      </c>
      <c r="F48" s="31">
        <v>34989</v>
      </c>
      <c r="G48" s="14" t="s">
        <v>71</v>
      </c>
      <c r="H48" s="10" t="s">
        <v>85</v>
      </c>
      <c r="I48" s="15" t="s">
        <v>77</v>
      </c>
      <c r="J48" s="6" t="s">
        <v>84</v>
      </c>
      <c r="K48" s="60">
        <v>3</v>
      </c>
      <c r="L48" s="41" t="str">
        <f>IF(K48&lt;10," ",IF(K48&gt;=18,"Nhất",IF(K48&gt;=15,"Nhì",IF(K48&gt;=12,"Ba","KK"))))</f>
        <v> </v>
      </c>
    </row>
  </sheetData>
  <sheetProtection/>
  <mergeCells count="17">
    <mergeCell ref="A5:L5"/>
    <mergeCell ref="I7:I8"/>
    <mergeCell ref="J7:J8"/>
    <mergeCell ref="A7:A8"/>
    <mergeCell ref="A4:L4"/>
    <mergeCell ref="K7:K8"/>
    <mergeCell ref="L7:L8"/>
    <mergeCell ref="B7:B8"/>
    <mergeCell ref="C7:D8"/>
    <mergeCell ref="E7:E8"/>
    <mergeCell ref="F7:F8"/>
    <mergeCell ref="G7:G8"/>
    <mergeCell ref="H7:H8"/>
    <mergeCell ref="F1:J1"/>
    <mergeCell ref="F2:J2"/>
    <mergeCell ref="A1:E1"/>
    <mergeCell ref="A2:E2"/>
  </mergeCells>
  <printOptions/>
  <pageMargins left="0.49" right="0.21" top="0.19" bottom="0.17" header="0.17" footer="0.17"/>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N45"/>
  <sheetViews>
    <sheetView zoomScale="85" zoomScaleNormal="85" zoomScalePageLayoutView="0" workbookViewId="0" topLeftCell="A3">
      <selection activeCell="A5" sqref="A5:N5"/>
    </sheetView>
  </sheetViews>
  <sheetFormatPr defaultColWidth="9.140625" defaultRowHeight="12.75"/>
  <cols>
    <col min="1" max="1" width="3.7109375" style="35" customWidth="1"/>
    <col min="2" max="2" width="5.8515625" style="35" customWidth="1"/>
    <col min="3" max="3" width="12.7109375" style="35" hidden="1" customWidth="1"/>
    <col min="4" max="4" width="5.8515625" style="35" hidden="1" customWidth="1"/>
    <col min="5" max="5" width="25.00390625" style="35" customWidth="1"/>
    <col min="6" max="6" width="9.00390625" style="35" bestFit="1" customWidth="1"/>
    <col min="7" max="7" width="5.7109375" style="35" customWidth="1"/>
    <col min="8" max="8" width="11.7109375" style="35" customWidth="1"/>
    <col min="9" max="9" width="23.00390625" style="35" customWidth="1"/>
    <col min="10" max="10" width="9.140625" style="35" customWidth="1"/>
    <col min="11" max="11" width="19.57421875" style="55" customWidth="1"/>
    <col min="12" max="12" width="8.421875" style="35" customWidth="1"/>
    <col min="13" max="13" width="7.140625" style="35" customWidth="1"/>
    <col min="14" max="16384" width="9.140625" style="35" customWidth="1"/>
  </cols>
  <sheetData>
    <row r="1" spans="1:12" s="2" customFormat="1" ht="15.75">
      <c r="A1" s="118" t="s">
        <v>57</v>
      </c>
      <c r="B1" s="118"/>
      <c r="C1" s="118"/>
      <c r="D1" s="118"/>
      <c r="E1" s="118"/>
      <c r="F1" s="118"/>
      <c r="G1" s="118"/>
      <c r="H1" s="118" t="s">
        <v>123</v>
      </c>
      <c r="I1" s="118"/>
      <c r="J1" s="118"/>
      <c r="K1" s="118"/>
      <c r="L1" s="118"/>
    </row>
    <row r="2" spans="1:12" s="2" customFormat="1" ht="15.75">
      <c r="A2" s="119" t="s">
        <v>47</v>
      </c>
      <c r="B2" s="119"/>
      <c r="C2" s="119"/>
      <c r="D2" s="119"/>
      <c r="E2" s="119"/>
      <c r="F2" s="119"/>
      <c r="G2" s="119"/>
      <c r="H2" s="119" t="s">
        <v>124</v>
      </c>
      <c r="I2" s="119"/>
      <c r="J2" s="119"/>
      <c r="K2" s="119"/>
      <c r="L2" s="119"/>
    </row>
    <row r="3" spans="1:12" s="2" customFormat="1" ht="7.5" customHeight="1">
      <c r="A3" s="4"/>
      <c r="B3" s="4"/>
      <c r="C3" s="4"/>
      <c r="D3" s="4"/>
      <c r="H3" s="5"/>
      <c r="L3" s="5"/>
    </row>
    <row r="4" spans="1:14" s="2" customFormat="1" ht="18" customHeight="1">
      <c r="A4" s="116" t="s">
        <v>49</v>
      </c>
      <c r="B4" s="116"/>
      <c r="C4" s="116"/>
      <c r="D4" s="116"/>
      <c r="E4" s="116"/>
      <c r="F4" s="116"/>
      <c r="G4" s="116"/>
      <c r="H4" s="116"/>
      <c r="I4" s="116"/>
      <c r="J4" s="116"/>
      <c r="K4" s="116"/>
      <c r="L4" s="116"/>
      <c r="M4" s="116"/>
      <c r="N4" s="116"/>
    </row>
    <row r="5" spans="1:14" s="2" customFormat="1" ht="15.75" customHeight="1">
      <c r="A5" s="116" t="s">
        <v>0</v>
      </c>
      <c r="B5" s="116"/>
      <c r="C5" s="116"/>
      <c r="D5" s="116"/>
      <c r="E5" s="116"/>
      <c r="F5" s="116"/>
      <c r="G5" s="116"/>
      <c r="H5" s="116"/>
      <c r="I5" s="116"/>
      <c r="J5" s="116"/>
      <c r="K5" s="116"/>
      <c r="L5" s="116"/>
      <c r="M5" s="116"/>
      <c r="N5" s="116"/>
    </row>
    <row r="6" ht="3.75" customHeight="1"/>
    <row r="7" spans="1:14" ht="12.75">
      <c r="A7" s="114" t="s">
        <v>59</v>
      </c>
      <c r="B7" s="114" t="s">
        <v>60</v>
      </c>
      <c r="C7" s="126" t="s">
        <v>61</v>
      </c>
      <c r="D7" s="124" t="s">
        <v>121</v>
      </c>
      <c r="E7" s="120" t="s">
        <v>62</v>
      </c>
      <c r="F7" s="121"/>
      <c r="G7" s="114" t="s">
        <v>63</v>
      </c>
      <c r="H7" s="114" t="s">
        <v>64</v>
      </c>
      <c r="I7" s="114" t="s">
        <v>65</v>
      </c>
      <c r="J7" s="117" t="s">
        <v>66</v>
      </c>
      <c r="K7" s="114" t="s">
        <v>67</v>
      </c>
      <c r="L7" s="114" t="s">
        <v>68</v>
      </c>
      <c r="M7" s="114" t="s">
        <v>51</v>
      </c>
      <c r="N7" s="114" t="s">
        <v>52</v>
      </c>
    </row>
    <row r="8" spans="1:14" ht="14.25" customHeight="1">
      <c r="A8" s="115"/>
      <c r="B8" s="115"/>
      <c r="C8" s="127"/>
      <c r="D8" s="125"/>
      <c r="E8" s="122"/>
      <c r="F8" s="123"/>
      <c r="G8" s="115"/>
      <c r="H8" s="115"/>
      <c r="I8" s="115"/>
      <c r="J8" s="117"/>
      <c r="K8" s="115"/>
      <c r="L8" s="115"/>
      <c r="M8" s="115"/>
      <c r="N8" s="115"/>
    </row>
    <row r="9" spans="1:14" s="2" customFormat="1" ht="15" customHeight="1">
      <c r="A9" s="6">
        <v>2</v>
      </c>
      <c r="B9" s="6">
        <v>243</v>
      </c>
      <c r="C9" s="25"/>
      <c r="D9" s="7"/>
      <c r="E9" s="11" t="s">
        <v>363</v>
      </c>
      <c r="F9" s="12" t="s">
        <v>69</v>
      </c>
      <c r="G9" s="13" t="s">
        <v>73</v>
      </c>
      <c r="H9" s="31">
        <v>35166</v>
      </c>
      <c r="I9" s="14" t="s">
        <v>71</v>
      </c>
      <c r="J9" s="10" t="s">
        <v>364</v>
      </c>
      <c r="K9" s="56" t="s">
        <v>77</v>
      </c>
      <c r="L9" s="6" t="s">
        <v>162</v>
      </c>
      <c r="M9" s="60">
        <v>17</v>
      </c>
      <c r="N9" s="41" t="str">
        <f>IF(M9&lt;11," ",IF(M9&gt;=17,"Nhất",IF(M9&gt;=15.5,"Nhì",IF(M9&gt;=13.5,"Ba","KK"))))</f>
        <v>Nhất</v>
      </c>
    </row>
    <row r="10" spans="1:14" s="2" customFormat="1" ht="15" customHeight="1">
      <c r="A10" s="6">
        <v>9</v>
      </c>
      <c r="B10" s="6">
        <v>329</v>
      </c>
      <c r="C10" s="25"/>
      <c r="D10" s="7"/>
      <c r="E10" s="11" t="s">
        <v>376</v>
      </c>
      <c r="F10" s="12" t="s">
        <v>98</v>
      </c>
      <c r="G10" s="13" t="s">
        <v>70</v>
      </c>
      <c r="H10" s="31">
        <v>34932</v>
      </c>
      <c r="I10" s="14" t="s">
        <v>71</v>
      </c>
      <c r="J10" s="10" t="s">
        <v>163</v>
      </c>
      <c r="K10" s="56" t="s">
        <v>77</v>
      </c>
      <c r="L10" s="6" t="s">
        <v>162</v>
      </c>
      <c r="M10" s="60">
        <v>16.75</v>
      </c>
      <c r="N10" s="41" t="str">
        <f>IF(M10&lt;11," ",IF(M10&gt;=17,"Nhất",IF(M10&gt;=15.5,"Nhì",IF(M10&gt;=13.5,"Ba","KK"))))</f>
        <v>Nhì</v>
      </c>
    </row>
    <row r="11" spans="1:14" s="2" customFormat="1" ht="15" customHeight="1">
      <c r="A11" s="6">
        <v>3</v>
      </c>
      <c r="B11" s="6">
        <v>245</v>
      </c>
      <c r="C11" s="25"/>
      <c r="D11" s="7"/>
      <c r="E11" s="11" t="s">
        <v>371</v>
      </c>
      <c r="F11" s="12" t="s">
        <v>74</v>
      </c>
      <c r="G11" s="13" t="s">
        <v>70</v>
      </c>
      <c r="H11" s="31">
        <v>34986</v>
      </c>
      <c r="I11" s="14" t="s">
        <v>87</v>
      </c>
      <c r="J11" s="10" t="s">
        <v>163</v>
      </c>
      <c r="K11" s="56" t="s">
        <v>77</v>
      </c>
      <c r="L11" s="6" t="s">
        <v>162</v>
      </c>
      <c r="M11" s="60">
        <v>16</v>
      </c>
      <c r="N11" s="41" t="str">
        <f>IF(M11&lt;11," ",IF(M11&gt;=17,"Nhất",IF(M11&gt;=15.5,"Nhì",IF(M11&gt;=13.5,"Ba","KK"))))</f>
        <v>Nhì</v>
      </c>
    </row>
    <row r="12" spans="1:14" s="2" customFormat="1" ht="15" customHeight="1">
      <c r="A12" s="6">
        <v>5</v>
      </c>
      <c r="B12" s="6">
        <v>457</v>
      </c>
      <c r="C12" s="25"/>
      <c r="D12" s="7"/>
      <c r="E12" s="11" t="s">
        <v>127</v>
      </c>
      <c r="F12" s="12" t="s">
        <v>148</v>
      </c>
      <c r="G12" s="13" t="s">
        <v>73</v>
      </c>
      <c r="H12" s="32">
        <v>34801</v>
      </c>
      <c r="I12" s="14" t="s">
        <v>88</v>
      </c>
      <c r="J12" s="10" t="s">
        <v>163</v>
      </c>
      <c r="K12" s="56" t="s">
        <v>77</v>
      </c>
      <c r="L12" s="6" t="s">
        <v>162</v>
      </c>
      <c r="M12" s="60">
        <v>16</v>
      </c>
      <c r="N12" s="41" t="str">
        <f>IF(M12&lt;11," ",IF(M12&gt;=17,"Nhất",IF(M12&gt;=15.5,"Nhì",IF(M12&gt;=13.5,"Ba","KK"))))</f>
        <v>Nhì</v>
      </c>
    </row>
    <row r="13" spans="1:14" s="2" customFormat="1" ht="15" customHeight="1">
      <c r="A13" s="6">
        <v>3</v>
      </c>
      <c r="B13" s="6">
        <v>350</v>
      </c>
      <c r="C13" s="25"/>
      <c r="D13" s="7"/>
      <c r="E13" s="11" t="s">
        <v>378</v>
      </c>
      <c r="F13" s="12" t="s">
        <v>303</v>
      </c>
      <c r="G13" s="13" t="s">
        <v>70</v>
      </c>
      <c r="H13" s="31">
        <v>34749</v>
      </c>
      <c r="I13" s="14" t="s">
        <v>71</v>
      </c>
      <c r="J13" s="10" t="s">
        <v>163</v>
      </c>
      <c r="K13" s="56" t="s">
        <v>77</v>
      </c>
      <c r="L13" s="6" t="s">
        <v>162</v>
      </c>
      <c r="M13" s="60">
        <v>15.5</v>
      </c>
      <c r="N13" s="41" t="str">
        <f>IF(M13&lt;11," ",IF(M13&gt;=17,"Nhất",IF(M13&gt;=15.5,"Nhì",IF(M13&gt;=13.5,"Ba","KK"))))</f>
        <v>Nhì</v>
      </c>
    </row>
    <row r="14" spans="1:14" s="2" customFormat="1" ht="15" customHeight="1">
      <c r="A14" s="6">
        <v>3</v>
      </c>
      <c r="B14" s="6">
        <v>403</v>
      </c>
      <c r="C14" s="25"/>
      <c r="D14" s="7"/>
      <c r="E14" s="11" t="s">
        <v>366</v>
      </c>
      <c r="F14" s="12" t="s">
        <v>105</v>
      </c>
      <c r="G14" s="13" t="s">
        <v>70</v>
      </c>
      <c r="H14" s="31">
        <v>35066</v>
      </c>
      <c r="I14" s="14" t="s">
        <v>87</v>
      </c>
      <c r="J14" s="10" t="s">
        <v>364</v>
      </c>
      <c r="K14" s="56" t="s">
        <v>77</v>
      </c>
      <c r="L14" s="6" t="s">
        <v>162</v>
      </c>
      <c r="M14" s="60">
        <v>15</v>
      </c>
      <c r="N14" s="41" t="str">
        <f>IF(M14&lt;11," ",IF(M14&gt;=17,"Nhất",IF(M14&gt;=15.5,"Nhì",IF(M14&gt;=13.5,"Ba","KK"))))</f>
        <v>Ba</v>
      </c>
    </row>
    <row r="15" spans="1:14" s="2" customFormat="1" ht="15" customHeight="1">
      <c r="A15" s="6">
        <v>3</v>
      </c>
      <c r="B15" s="6">
        <v>482</v>
      </c>
      <c r="C15" s="25"/>
      <c r="D15" s="7"/>
      <c r="E15" s="11" t="s">
        <v>134</v>
      </c>
      <c r="F15" s="12" t="s">
        <v>119</v>
      </c>
      <c r="G15" s="13" t="s">
        <v>70</v>
      </c>
      <c r="H15" s="31">
        <v>35343</v>
      </c>
      <c r="I15" s="14" t="s">
        <v>81</v>
      </c>
      <c r="J15" s="10" t="s">
        <v>364</v>
      </c>
      <c r="K15" s="56" t="s">
        <v>77</v>
      </c>
      <c r="L15" s="6" t="s">
        <v>162</v>
      </c>
      <c r="M15" s="60">
        <v>15</v>
      </c>
      <c r="N15" s="41" t="str">
        <f>IF(M15&lt;11," ",IF(M15&gt;=17,"Nhất",IF(M15&gt;=15.5,"Nhì",IF(M15&gt;=13.5,"Ba","KK"))))</f>
        <v>Ba</v>
      </c>
    </row>
    <row r="16" spans="1:14" s="2" customFormat="1" ht="15" customHeight="1">
      <c r="A16" s="6">
        <v>4</v>
      </c>
      <c r="B16" s="6">
        <v>509</v>
      </c>
      <c r="C16" s="25"/>
      <c r="D16" s="7"/>
      <c r="E16" s="11" t="s">
        <v>143</v>
      </c>
      <c r="F16" s="12" t="s">
        <v>224</v>
      </c>
      <c r="G16" s="13" t="s">
        <v>70</v>
      </c>
      <c r="H16" s="31">
        <v>35316</v>
      </c>
      <c r="I16" s="14" t="s">
        <v>71</v>
      </c>
      <c r="J16" s="10" t="s">
        <v>364</v>
      </c>
      <c r="K16" s="56" t="s">
        <v>77</v>
      </c>
      <c r="L16" s="6" t="s">
        <v>162</v>
      </c>
      <c r="M16" s="60">
        <v>15</v>
      </c>
      <c r="N16" s="41" t="str">
        <f>IF(M16&lt;11," ",IF(M16&gt;=17,"Nhất",IF(M16&gt;=15.5,"Nhì",IF(M16&gt;=13.5,"Ba","KK"))))</f>
        <v>Ba</v>
      </c>
    </row>
    <row r="17" spans="1:14" s="2" customFormat="1" ht="15" customHeight="1">
      <c r="A17" s="6">
        <v>7</v>
      </c>
      <c r="B17" s="6">
        <v>327</v>
      </c>
      <c r="C17" s="25"/>
      <c r="D17" s="7"/>
      <c r="E17" s="11" t="s">
        <v>377</v>
      </c>
      <c r="F17" s="12" t="s">
        <v>179</v>
      </c>
      <c r="G17" s="13" t="s">
        <v>73</v>
      </c>
      <c r="H17" s="32">
        <v>35025</v>
      </c>
      <c r="I17" s="14" t="s">
        <v>71</v>
      </c>
      <c r="J17" s="10" t="s">
        <v>163</v>
      </c>
      <c r="K17" s="56" t="s">
        <v>77</v>
      </c>
      <c r="L17" s="6" t="s">
        <v>162</v>
      </c>
      <c r="M17" s="60">
        <v>14.5</v>
      </c>
      <c r="N17" s="41" t="str">
        <f>IF(M17&lt;11," ",IF(M17&gt;=17,"Nhất",IF(M17&gt;=15.5,"Nhì",IF(M17&gt;=13.5,"Ba","KK"))))</f>
        <v>Ba</v>
      </c>
    </row>
    <row r="18" spans="1:14" s="2" customFormat="1" ht="15" customHeight="1">
      <c r="A18" s="6">
        <v>10</v>
      </c>
      <c r="B18" s="6">
        <v>515</v>
      </c>
      <c r="C18" s="25"/>
      <c r="D18" s="7"/>
      <c r="E18" s="11" t="s">
        <v>370</v>
      </c>
      <c r="F18" s="12" t="s">
        <v>150</v>
      </c>
      <c r="G18" s="13" t="s">
        <v>70</v>
      </c>
      <c r="H18" s="32">
        <v>35091</v>
      </c>
      <c r="I18" s="14" t="s">
        <v>75</v>
      </c>
      <c r="J18" s="10" t="s">
        <v>364</v>
      </c>
      <c r="K18" s="56" t="s">
        <v>77</v>
      </c>
      <c r="L18" s="6" t="s">
        <v>162</v>
      </c>
      <c r="M18" s="60">
        <v>14.5</v>
      </c>
      <c r="N18" s="41" t="str">
        <f>IF(M18&lt;11," ",IF(M18&gt;=17,"Nhất",IF(M18&gt;=15.5,"Nhì",IF(M18&gt;=13.5,"Ba","KK"))))</f>
        <v>Ba</v>
      </c>
    </row>
    <row r="19" spans="1:14" s="2" customFormat="1" ht="15" customHeight="1">
      <c r="A19" s="6">
        <v>3</v>
      </c>
      <c r="B19" s="6">
        <v>270</v>
      </c>
      <c r="C19" s="25"/>
      <c r="D19" s="7"/>
      <c r="E19" s="11" t="s">
        <v>151</v>
      </c>
      <c r="F19" s="12" t="s">
        <v>83</v>
      </c>
      <c r="G19" s="13" t="s">
        <v>70</v>
      </c>
      <c r="H19" s="31">
        <v>34681</v>
      </c>
      <c r="I19" s="14" t="s">
        <v>166</v>
      </c>
      <c r="J19" s="10" t="s">
        <v>163</v>
      </c>
      <c r="K19" s="56" t="s">
        <v>77</v>
      </c>
      <c r="L19" s="6" t="s">
        <v>162</v>
      </c>
      <c r="M19" s="60">
        <v>13.5</v>
      </c>
      <c r="N19" s="41" t="str">
        <f>IF(M19&lt;11," ",IF(M19&gt;=17,"Nhất",IF(M19&gt;=15.5,"Nhì",IF(M19&gt;=13.5,"Ba","KK"))))</f>
        <v>Ba</v>
      </c>
    </row>
    <row r="20" spans="1:14" s="2" customFormat="1" ht="15" customHeight="1">
      <c r="A20" s="6">
        <v>10</v>
      </c>
      <c r="B20" s="6">
        <v>277</v>
      </c>
      <c r="C20" s="25"/>
      <c r="D20" s="7"/>
      <c r="E20" s="11" t="s">
        <v>365</v>
      </c>
      <c r="F20" s="12" t="s">
        <v>138</v>
      </c>
      <c r="G20" s="13" t="s">
        <v>70</v>
      </c>
      <c r="H20" s="32">
        <v>35074</v>
      </c>
      <c r="I20" s="14" t="s">
        <v>71</v>
      </c>
      <c r="J20" s="10" t="s">
        <v>364</v>
      </c>
      <c r="K20" s="56" t="s">
        <v>77</v>
      </c>
      <c r="L20" s="6" t="s">
        <v>162</v>
      </c>
      <c r="M20" s="60">
        <v>13.5</v>
      </c>
      <c r="N20" s="41" t="str">
        <f>IF(M20&lt;11," ",IF(M20&gt;=17,"Nhất",IF(M20&gt;=15.5,"Nhì",IF(M20&gt;=13.5,"Ba","KK"))))</f>
        <v>Ba</v>
      </c>
    </row>
    <row r="21" spans="1:14" s="2" customFormat="1" ht="15" customHeight="1">
      <c r="A21" s="6">
        <v>4</v>
      </c>
      <c r="B21" s="6">
        <v>254</v>
      </c>
      <c r="C21" s="25"/>
      <c r="D21" s="7"/>
      <c r="E21" s="11" t="s">
        <v>372</v>
      </c>
      <c r="F21" s="12" t="s">
        <v>80</v>
      </c>
      <c r="G21" s="13" t="s">
        <v>70</v>
      </c>
      <c r="H21" s="31">
        <v>34748</v>
      </c>
      <c r="I21" s="14" t="s">
        <v>88</v>
      </c>
      <c r="J21" s="10" t="s">
        <v>163</v>
      </c>
      <c r="K21" s="56" t="s">
        <v>77</v>
      </c>
      <c r="L21" s="6" t="s">
        <v>162</v>
      </c>
      <c r="M21" s="60">
        <v>13</v>
      </c>
      <c r="N21" s="41" t="str">
        <f>IF(M21&lt;11," ",IF(M21&gt;=17,"Nhất",IF(M21&gt;=15.5,"Nhì",IF(M21&gt;=13.5,"Ba","KK"))))</f>
        <v>KK</v>
      </c>
    </row>
    <row r="22" spans="1:14" s="2" customFormat="1" ht="15" customHeight="1">
      <c r="A22" s="6">
        <v>5</v>
      </c>
      <c r="B22" s="6">
        <v>484</v>
      </c>
      <c r="C22" s="25"/>
      <c r="D22" s="7"/>
      <c r="E22" s="11" t="s">
        <v>256</v>
      </c>
      <c r="F22" s="12" t="s">
        <v>120</v>
      </c>
      <c r="G22" s="13" t="s">
        <v>73</v>
      </c>
      <c r="H22" s="32">
        <v>35425</v>
      </c>
      <c r="I22" s="14" t="s">
        <v>71</v>
      </c>
      <c r="J22" s="10" t="s">
        <v>364</v>
      </c>
      <c r="K22" s="56" t="s">
        <v>77</v>
      </c>
      <c r="L22" s="6" t="s">
        <v>162</v>
      </c>
      <c r="M22" s="60">
        <v>13</v>
      </c>
      <c r="N22" s="41" t="str">
        <f>IF(M22&lt;11," ",IF(M22&gt;=17,"Nhất",IF(M22&gt;=15.5,"Nhì",IF(M22&gt;=13.5,"Ba","KK"))))</f>
        <v>KK</v>
      </c>
    </row>
    <row r="23" spans="1:14" s="2" customFormat="1" ht="15" customHeight="1">
      <c r="A23" s="8">
        <v>3</v>
      </c>
      <c r="B23" s="8">
        <v>508</v>
      </c>
      <c r="C23" s="26"/>
      <c r="D23" s="9"/>
      <c r="E23" s="19" t="s">
        <v>210</v>
      </c>
      <c r="F23" s="20" t="s">
        <v>167</v>
      </c>
      <c r="G23" s="21" t="s">
        <v>70</v>
      </c>
      <c r="H23" s="33" t="s">
        <v>53</v>
      </c>
      <c r="I23" s="22" t="s">
        <v>71</v>
      </c>
      <c r="J23" s="23" t="s">
        <v>163</v>
      </c>
      <c r="K23" s="57" t="s">
        <v>77</v>
      </c>
      <c r="L23" s="8" t="s">
        <v>162</v>
      </c>
      <c r="M23" s="61">
        <v>13</v>
      </c>
      <c r="N23" s="50" t="str">
        <f>IF(M23&lt;11," ",IF(M23&gt;=17,"Nhất",IF(M23&gt;=15.5,"Nhì",IF(M23&gt;=13.5,"Ba","KK"))))</f>
        <v>KK</v>
      </c>
    </row>
    <row r="24" spans="1:14" s="2" customFormat="1" ht="15" customHeight="1">
      <c r="A24" s="6">
        <v>5</v>
      </c>
      <c r="B24" s="6">
        <v>510</v>
      </c>
      <c r="C24" s="25"/>
      <c r="D24" s="7"/>
      <c r="E24" s="11" t="s">
        <v>368</v>
      </c>
      <c r="F24" s="12" t="s">
        <v>224</v>
      </c>
      <c r="G24" s="13" t="s">
        <v>70</v>
      </c>
      <c r="H24" s="31">
        <v>35339</v>
      </c>
      <c r="I24" s="14" t="s">
        <v>75</v>
      </c>
      <c r="J24" s="10" t="s">
        <v>364</v>
      </c>
      <c r="K24" s="56" t="s">
        <v>77</v>
      </c>
      <c r="L24" s="6" t="s">
        <v>162</v>
      </c>
      <c r="M24" s="60">
        <v>12.5</v>
      </c>
      <c r="N24" s="41" t="str">
        <f>IF(M24&lt;11," ",IF(M24&gt;=17,"Nhất",IF(M24&gt;=15.5,"Nhì",IF(M24&gt;=13.5,"Ba","KK"))))</f>
        <v>KK</v>
      </c>
    </row>
    <row r="25" spans="1:14" s="2" customFormat="1" ht="15" customHeight="1">
      <c r="A25" s="6">
        <v>13</v>
      </c>
      <c r="B25" s="6">
        <v>307</v>
      </c>
      <c r="C25" s="25"/>
      <c r="D25" s="7"/>
      <c r="E25" s="11" t="s">
        <v>374</v>
      </c>
      <c r="F25" s="12" t="s">
        <v>375</v>
      </c>
      <c r="G25" s="13" t="s">
        <v>70</v>
      </c>
      <c r="H25" s="31">
        <v>34826</v>
      </c>
      <c r="I25" s="14" t="s">
        <v>88</v>
      </c>
      <c r="J25" s="10" t="s">
        <v>163</v>
      </c>
      <c r="K25" s="56" t="s">
        <v>77</v>
      </c>
      <c r="L25" s="6" t="s">
        <v>162</v>
      </c>
      <c r="M25" s="60">
        <v>12</v>
      </c>
      <c r="N25" s="41" t="str">
        <f>IF(M25&lt;11," ",IF(M25&gt;=17,"Nhất",IF(M25&gt;=15.5,"Nhì",IF(M25&gt;=13.5,"Ba","KK"))))</f>
        <v>KK</v>
      </c>
    </row>
    <row r="26" spans="1:14" s="2" customFormat="1" ht="15" customHeight="1">
      <c r="A26" s="6">
        <v>11</v>
      </c>
      <c r="B26" s="6">
        <v>437</v>
      </c>
      <c r="C26" s="25"/>
      <c r="D26" s="7"/>
      <c r="E26" s="11" t="s">
        <v>367</v>
      </c>
      <c r="F26" s="12" t="s">
        <v>117</v>
      </c>
      <c r="G26" s="13" t="s">
        <v>73</v>
      </c>
      <c r="H26" s="31">
        <v>35066</v>
      </c>
      <c r="I26" s="14" t="s">
        <v>75</v>
      </c>
      <c r="J26" s="10" t="s">
        <v>364</v>
      </c>
      <c r="K26" s="56" t="s">
        <v>77</v>
      </c>
      <c r="L26" s="6" t="s">
        <v>162</v>
      </c>
      <c r="M26" s="60">
        <v>12</v>
      </c>
      <c r="N26" s="41" t="str">
        <f>IF(M26&lt;11," ",IF(M26&gt;=17,"Nhất",IF(M26&gt;=15.5,"Nhì",IF(M26&gt;=13.5,"Ba","KK"))))</f>
        <v>KK</v>
      </c>
    </row>
    <row r="27" spans="1:14" s="2" customFormat="1" ht="15" customHeight="1">
      <c r="A27" s="6">
        <v>1</v>
      </c>
      <c r="B27" s="6">
        <v>506</v>
      </c>
      <c r="C27" s="25"/>
      <c r="D27" s="7"/>
      <c r="E27" s="11" t="s">
        <v>369</v>
      </c>
      <c r="F27" s="12" t="s">
        <v>128</v>
      </c>
      <c r="G27" s="13" t="s">
        <v>73</v>
      </c>
      <c r="H27" s="31">
        <v>35200</v>
      </c>
      <c r="I27" s="14" t="s">
        <v>71</v>
      </c>
      <c r="J27" s="10" t="s">
        <v>364</v>
      </c>
      <c r="K27" s="56" t="s">
        <v>77</v>
      </c>
      <c r="L27" s="6" t="s">
        <v>162</v>
      </c>
      <c r="M27" s="60">
        <v>11</v>
      </c>
      <c r="N27" s="41" t="str">
        <f>IF(M27&lt;11," ",IF(M27&gt;=17,"Nhất",IF(M27&gt;=15.5,"Nhì",IF(M27&gt;=13.5,"Ba","KK"))))</f>
        <v>KK</v>
      </c>
    </row>
    <row r="28" spans="1:14" s="2" customFormat="1" ht="15" customHeight="1">
      <c r="A28" s="6">
        <v>7</v>
      </c>
      <c r="B28" s="6">
        <v>274</v>
      </c>
      <c r="C28" s="25"/>
      <c r="D28" s="7"/>
      <c r="E28" s="11" t="s">
        <v>373</v>
      </c>
      <c r="F28" s="12" t="s">
        <v>93</v>
      </c>
      <c r="G28" s="13" t="s">
        <v>70</v>
      </c>
      <c r="H28" s="31">
        <v>34918</v>
      </c>
      <c r="I28" s="14" t="s">
        <v>71</v>
      </c>
      <c r="J28" s="10" t="s">
        <v>163</v>
      </c>
      <c r="K28" s="56" t="s">
        <v>77</v>
      </c>
      <c r="L28" s="6" t="s">
        <v>162</v>
      </c>
      <c r="M28" s="60">
        <v>10</v>
      </c>
      <c r="N28" s="41" t="str">
        <f>IF(M28&lt;11," ",IF(M28&gt;=17,"Nhất",IF(M28&gt;=15.5,"Nhì",IF(M28&gt;=13.5,"Ba","KK"))))</f>
        <v> </v>
      </c>
    </row>
    <row r="29" spans="1:14" s="2" customFormat="1" ht="15" customHeight="1">
      <c r="A29" s="6">
        <v>19</v>
      </c>
      <c r="B29" s="6">
        <v>286</v>
      </c>
      <c r="C29" s="25"/>
      <c r="D29" s="7"/>
      <c r="E29" s="11" t="s">
        <v>175</v>
      </c>
      <c r="F29" s="12" t="s">
        <v>176</v>
      </c>
      <c r="G29" s="13" t="s">
        <v>70</v>
      </c>
      <c r="H29" s="31">
        <v>35039</v>
      </c>
      <c r="I29" s="14" t="s">
        <v>71</v>
      </c>
      <c r="J29" s="10" t="s">
        <v>170</v>
      </c>
      <c r="K29" s="56" t="s">
        <v>77</v>
      </c>
      <c r="L29" s="30" t="s">
        <v>169</v>
      </c>
      <c r="M29" s="60">
        <v>14.75</v>
      </c>
      <c r="N29" s="41" t="str">
        <f>IF(M29&lt;10," ",IF(M29&gt;=14.75,"Nhất",IF(M29&gt;=13.5,"Nhì",IF(M29&gt;=12,"Ba","KK"))))</f>
        <v>Nhất</v>
      </c>
    </row>
    <row r="30" spans="1:14" s="2" customFormat="1" ht="15" customHeight="1">
      <c r="A30" s="6">
        <v>26</v>
      </c>
      <c r="B30" s="6">
        <v>505</v>
      </c>
      <c r="C30" s="25"/>
      <c r="D30" s="7"/>
      <c r="E30" s="11" t="s">
        <v>4</v>
      </c>
      <c r="F30" s="12" t="s">
        <v>187</v>
      </c>
      <c r="G30" s="13" t="s">
        <v>73</v>
      </c>
      <c r="H30" s="31">
        <v>35141</v>
      </c>
      <c r="I30" s="14" t="s">
        <v>71</v>
      </c>
      <c r="J30" s="10" t="s">
        <v>379</v>
      </c>
      <c r="K30" s="56" t="s">
        <v>77</v>
      </c>
      <c r="L30" s="30" t="s">
        <v>169</v>
      </c>
      <c r="M30" s="60">
        <v>14</v>
      </c>
      <c r="N30" s="41" t="str">
        <f>IF(M30&lt;10," ",IF(M30&gt;=14.75,"Nhất",IF(M30&gt;=13.5,"Nhì",IF(M30&gt;=12,"Ba","KK"))))</f>
        <v>Nhì</v>
      </c>
    </row>
    <row r="31" spans="1:14" s="2" customFormat="1" ht="15" customHeight="1">
      <c r="A31" s="6">
        <v>17</v>
      </c>
      <c r="B31" s="6">
        <v>390</v>
      </c>
      <c r="C31" s="25"/>
      <c r="D31" s="7"/>
      <c r="E31" s="11" t="s">
        <v>381</v>
      </c>
      <c r="F31" s="12" t="s">
        <v>216</v>
      </c>
      <c r="G31" s="13" t="s">
        <v>73</v>
      </c>
      <c r="H31" s="31">
        <v>35312</v>
      </c>
      <c r="I31" s="14" t="s">
        <v>71</v>
      </c>
      <c r="J31" s="10" t="s">
        <v>379</v>
      </c>
      <c r="K31" s="56" t="s">
        <v>77</v>
      </c>
      <c r="L31" s="30" t="s">
        <v>169</v>
      </c>
      <c r="M31" s="60">
        <v>13.5</v>
      </c>
      <c r="N31" s="41" t="str">
        <f>IF(M31&lt;10," ",IF(M31&gt;=14.75,"Nhất",IF(M31&gt;=13.5,"Nhì",IF(M31&gt;=12,"Ba","KK"))))</f>
        <v>Nhì</v>
      </c>
    </row>
    <row r="32" spans="1:14" s="2" customFormat="1" ht="15" customHeight="1">
      <c r="A32" s="6">
        <v>15</v>
      </c>
      <c r="B32" s="6">
        <v>415</v>
      </c>
      <c r="C32" s="25"/>
      <c r="D32" s="7"/>
      <c r="E32" s="11" t="s">
        <v>1</v>
      </c>
      <c r="F32" s="12" t="s">
        <v>159</v>
      </c>
      <c r="G32" s="13" t="s">
        <v>73</v>
      </c>
      <c r="H32" s="31">
        <v>35169</v>
      </c>
      <c r="I32" s="14" t="s">
        <v>139</v>
      </c>
      <c r="J32" s="10" t="s">
        <v>379</v>
      </c>
      <c r="K32" s="56" t="s">
        <v>77</v>
      </c>
      <c r="L32" s="30" t="s">
        <v>169</v>
      </c>
      <c r="M32" s="60">
        <v>13.5</v>
      </c>
      <c r="N32" s="41" t="str">
        <f>IF(M32&lt;10," ",IF(M32&gt;=14.75,"Nhất",IF(M32&gt;=13.5,"Nhì",IF(M32&gt;=12,"Ba","KK"))))</f>
        <v>Nhì</v>
      </c>
    </row>
    <row r="33" spans="1:14" s="2" customFormat="1" ht="15" customHeight="1">
      <c r="A33" s="6">
        <v>13</v>
      </c>
      <c r="B33" s="6">
        <v>465</v>
      </c>
      <c r="C33" s="25"/>
      <c r="D33" s="7"/>
      <c r="E33" s="11" t="s">
        <v>184</v>
      </c>
      <c r="F33" s="12" t="s">
        <v>185</v>
      </c>
      <c r="G33" s="13" t="s">
        <v>73</v>
      </c>
      <c r="H33" s="31">
        <v>34871</v>
      </c>
      <c r="I33" s="14" t="s">
        <v>81</v>
      </c>
      <c r="J33" s="10" t="s">
        <v>170</v>
      </c>
      <c r="K33" s="56" t="s">
        <v>77</v>
      </c>
      <c r="L33" s="30" t="s">
        <v>169</v>
      </c>
      <c r="M33" s="60">
        <v>13.25</v>
      </c>
      <c r="N33" s="41" t="str">
        <f>IF(M33&lt;10," ",IF(M33&gt;=14.75,"Nhất",IF(M33&gt;=13.5,"Nhì",IF(M33&gt;=12,"Ba","KK"))))</f>
        <v>Ba</v>
      </c>
    </row>
    <row r="34" spans="1:14" s="2" customFormat="1" ht="15" customHeight="1">
      <c r="A34" s="6">
        <v>19</v>
      </c>
      <c r="B34" s="6">
        <v>498</v>
      </c>
      <c r="C34" s="25"/>
      <c r="D34" s="7"/>
      <c r="E34" s="11" t="s">
        <v>261</v>
      </c>
      <c r="F34" s="12" t="s">
        <v>149</v>
      </c>
      <c r="G34" s="13" t="s">
        <v>73</v>
      </c>
      <c r="H34" s="31">
        <v>35167</v>
      </c>
      <c r="I34" s="14" t="s">
        <v>75</v>
      </c>
      <c r="J34" s="10" t="s">
        <v>379</v>
      </c>
      <c r="K34" s="56" t="s">
        <v>77</v>
      </c>
      <c r="L34" s="30" t="s">
        <v>169</v>
      </c>
      <c r="M34" s="60">
        <v>13</v>
      </c>
      <c r="N34" s="41" t="str">
        <f>IF(M34&lt;10," ",IF(M34&gt;=14.75,"Nhất",IF(M34&gt;=13.5,"Nhì",IF(M34&gt;=12,"Ba","KK"))))</f>
        <v>Ba</v>
      </c>
    </row>
    <row r="35" spans="1:14" s="2" customFormat="1" ht="15" customHeight="1">
      <c r="A35" s="6">
        <v>24</v>
      </c>
      <c r="B35" s="6">
        <v>529</v>
      </c>
      <c r="C35" s="25"/>
      <c r="D35" s="7"/>
      <c r="E35" s="11" t="s">
        <v>5</v>
      </c>
      <c r="F35" s="12" t="s">
        <v>132</v>
      </c>
      <c r="G35" s="13" t="s">
        <v>73</v>
      </c>
      <c r="H35" s="32">
        <v>35155</v>
      </c>
      <c r="I35" s="14" t="s">
        <v>71</v>
      </c>
      <c r="J35" s="10" t="s">
        <v>379</v>
      </c>
      <c r="K35" s="56" t="s">
        <v>77</v>
      </c>
      <c r="L35" s="30" t="s">
        <v>169</v>
      </c>
      <c r="M35" s="60">
        <v>13</v>
      </c>
      <c r="N35" s="41" t="str">
        <f>IF(M35&lt;10," ",IF(M35&gt;=14.75,"Nhất",IF(M35&gt;=13.5,"Nhì",IF(M35&gt;=12,"Ba","KK"))))</f>
        <v>Ba</v>
      </c>
    </row>
    <row r="36" spans="1:14" s="2" customFormat="1" ht="15" customHeight="1">
      <c r="A36" s="6">
        <v>26</v>
      </c>
      <c r="B36" s="6">
        <v>399</v>
      </c>
      <c r="C36" s="25"/>
      <c r="D36" s="7"/>
      <c r="E36" s="11" t="s">
        <v>382</v>
      </c>
      <c r="F36" s="12" t="s">
        <v>222</v>
      </c>
      <c r="G36" s="13" t="s">
        <v>73</v>
      </c>
      <c r="H36" s="31">
        <v>35404</v>
      </c>
      <c r="I36" s="14" t="s">
        <v>71</v>
      </c>
      <c r="J36" s="10" t="s">
        <v>379</v>
      </c>
      <c r="K36" s="56" t="s">
        <v>77</v>
      </c>
      <c r="L36" s="30" t="s">
        <v>169</v>
      </c>
      <c r="M36" s="60">
        <v>12.25</v>
      </c>
      <c r="N36" s="41" t="str">
        <f>IF(M36&lt;10," ",IF(M36&gt;=14.75,"Nhất",IF(M36&gt;=13.5,"Nhì",IF(M36&gt;=12,"Ba","KK"))))</f>
        <v>Ba</v>
      </c>
    </row>
    <row r="37" spans="1:14" s="2" customFormat="1" ht="15" customHeight="1">
      <c r="A37" s="6">
        <v>15</v>
      </c>
      <c r="B37" s="6">
        <v>335</v>
      </c>
      <c r="C37" s="25"/>
      <c r="D37" s="7"/>
      <c r="E37" s="11" t="s">
        <v>7</v>
      </c>
      <c r="F37" s="12" t="s">
        <v>8</v>
      </c>
      <c r="G37" s="13" t="s">
        <v>70</v>
      </c>
      <c r="H37" s="31">
        <v>35012</v>
      </c>
      <c r="I37" s="14" t="s">
        <v>71</v>
      </c>
      <c r="J37" s="10" t="s">
        <v>170</v>
      </c>
      <c r="K37" s="56" t="s">
        <v>77</v>
      </c>
      <c r="L37" s="30" t="s">
        <v>169</v>
      </c>
      <c r="M37" s="60">
        <v>12</v>
      </c>
      <c r="N37" s="41" t="str">
        <f>IF(M37&lt;10," ",IF(M37&gt;=14.75,"Nhất",IF(M37&gt;=13.5,"Nhì",IF(M37&gt;=12,"Ba","KK"))))</f>
        <v>Ba</v>
      </c>
    </row>
    <row r="38" spans="1:14" s="2" customFormat="1" ht="15" customHeight="1">
      <c r="A38" s="6">
        <v>7</v>
      </c>
      <c r="B38" s="6">
        <v>261</v>
      </c>
      <c r="C38" s="25"/>
      <c r="D38" s="7"/>
      <c r="E38" s="11" t="s">
        <v>6</v>
      </c>
      <c r="F38" s="12" t="s">
        <v>172</v>
      </c>
      <c r="G38" s="13" t="s">
        <v>73</v>
      </c>
      <c r="H38" s="31">
        <v>34870</v>
      </c>
      <c r="I38" s="14" t="s">
        <v>71</v>
      </c>
      <c r="J38" s="10" t="s">
        <v>170</v>
      </c>
      <c r="K38" s="56" t="s">
        <v>77</v>
      </c>
      <c r="L38" s="30" t="s">
        <v>169</v>
      </c>
      <c r="M38" s="60">
        <v>11.75</v>
      </c>
      <c r="N38" s="41" t="str">
        <f>IF(M38&lt;10," ",IF(M38&gt;=14.75,"Nhất",IF(M38&gt;=13.5,"Nhì",IF(M38&gt;=12,"Ba","KK"))))</f>
        <v>KK</v>
      </c>
    </row>
    <row r="39" spans="1:14" s="2" customFormat="1" ht="15" customHeight="1">
      <c r="A39" s="6">
        <v>21</v>
      </c>
      <c r="B39" s="6">
        <v>368</v>
      </c>
      <c r="C39" s="25"/>
      <c r="D39" s="7"/>
      <c r="E39" s="11" t="s">
        <v>380</v>
      </c>
      <c r="F39" s="12" t="s">
        <v>145</v>
      </c>
      <c r="G39" s="13" t="s">
        <v>73</v>
      </c>
      <c r="H39" s="32">
        <v>35179</v>
      </c>
      <c r="I39" s="14" t="s">
        <v>94</v>
      </c>
      <c r="J39" s="10" t="s">
        <v>379</v>
      </c>
      <c r="K39" s="56" t="s">
        <v>77</v>
      </c>
      <c r="L39" s="30" t="s">
        <v>169</v>
      </c>
      <c r="M39" s="60">
        <v>11.25</v>
      </c>
      <c r="N39" s="41" t="str">
        <f>IF(M39&lt;10," ",IF(M39&gt;=14.75,"Nhất",IF(M39&gt;=13.5,"Nhì",IF(M39&gt;=12,"Ba","KK"))))</f>
        <v>KK</v>
      </c>
    </row>
    <row r="40" spans="1:14" s="2" customFormat="1" ht="15" customHeight="1">
      <c r="A40" s="6">
        <v>13</v>
      </c>
      <c r="B40" s="6">
        <v>492</v>
      </c>
      <c r="C40" s="25"/>
      <c r="D40" s="7"/>
      <c r="E40" s="11" t="s">
        <v>3</v>
      </c>
      <c r="F40" s="12" t="s">
        <v>186</v>
      </c>
      <c r="G40" s="13" t="s">
        <v>73</v>
      </c>
      <c r="H40" s="31">
        <v>35161</v>
      </c>
      <c r="I40" s="14" t="s">
        <v>71</v>
      </c>
      <c r="J40" s="10" t="s">
        <v>379</v>
      </c>
      <c r="K40" s="56" t="s">
        <v>77</v>
      </c>
      <c r="L40" s="30" t="s">
        <v>169</v>
      </c>
      <c r="M40" s="60">
        <v>10.75</v>
      </c>
      <c r="N40" s="41" t="str">
        <f>IF(M40&lt;10," ",IF(M40&gt;=14.75,"Nhất",IF(M40&gt;=13.5,"Nhì",IF(M40&gt;=12,"Ba","KK"))))</f>
        <v>KK</v>
      </c>
    </row>
    <row r="41" spans="1:14" s="2" customFormat="1" ht="15" customHeight="1">
      <c r="A41" s="6">
        <v>5</v>
      </c>
      <c r="B41" s="6">
        <v>256</v>
      </c>
      <c r="C41" s="25"/>
      <c r="D41" s="7"/>
      <c r="E41" s="11" t="s">
        <v>203</v>
      </c>
      <c r="F41" s="12" t="s">
        <v>168</v>
      </c>
      <c r="G41" s="13" t="s">
        <v>73</v>
      </c>
      <c r="H41" s="31">
        <v>35393</v>
      </c>
      <c r="I41" s="14" t="s">
        <v>158</v>
      </c>
      <c r="J41" s="10" t="s">
        <v>379</v>
      </c>
      <c r="K41" s="56" t="s">
        <v>77</v>
      </c>
      <c r="L41" s="30" t="s">
        <v>169</v>
      </c>
      <c r="M41" s="60">
        <v>10.5</v>
      </c>
      <c r="N41" s="41" t="str">
        <f>IF(M41&lt;10," ",IF(M41&gt;=14.75,"Nhất",IF(M41&gt;=13.5,"Nhì",IF(M41&gt;=12,"Ba","KK"))))</f>
        <v>KK</v>
      </c>
    </row>
    <row r="42" spans="1:14" s="2" customFormat="1" ht="15" customHeight="1">
      <c r="A42" s="6">
        <v>24</v>
      </c>
      <c r="B42" s="6">
        <v>476</v>
      </c>
      <c r="C42" s="25"/>
      <c r="D42" s="7"/>
      <c r="E42" s="11" t="s">
        <v>213</v>
      </c>
      <c r="F42" s="12" t="s">
        <v>119</v>
      </c>
      <c r="G42" s="13" t="s">
        <v>70</v>
      </c>
      <c r="H42" s="32">
        <v>34812</v>
      </c>
      <c r="I42" s="14" t="s">
        <v>71</v>
      </c>
      <c r="J42" s="10" t="s">
        <v>170</v>
      </c>
      <c r="K42" s="56" t="s">
        <v>77</v>
      </c>
      <c r="L42" s="30" t="s">
        <v>169</v>
      </c>
      <c r="M42" s="60">
        <v>10.25</v>
      </c>
      <c r="N42" s="41" t="str">
        <f>IF(M42&lt;10," ",IF(M42&gt;=14.75,"Nhất",IF(M42&gt;=13.5,"Nhì",IF(M42&gt;=12,"Ba","KK"))))</f>
        <v>KK</v>
      </c>
    </row>
    <row r="43" spans="1:14" s="2" customFormat="1" ht="15" customHeight="1">
      <c r="A43" s="6">
        <v>16</v>
      </c>
      <c r="B43" s="6">
        <v>416</v>
      </c>
      <c r="C43" s="25"/>
      <c r="D43" s="7"/>
      <c r="E43" s="11" t="s">
        <v>9</v>
      </c>
      <c r="F43" s="12" t="s">
        <v>110</v>
      </c>
      <c r="G43" s="13" t="s">
        <v>73</v>
      </c>
      <c r="H43" s="31">
        <v>34709</v>
      </c>
      <c r="I43" s="14" t="s">
        <v>204</v>
      </c>
      <c r="J43" s="10" t="s">
        <v>170</v>
      </c>
      <c r="K43" s="56" t="s">
        <v>77</v>
      </c>
      <c r="L43" s="30" t="s">
        <v>169</v>
      </c>
      <c r="M43" s="60">
        <v>10</v>
      </c>
      <c r="N43" s="41" t="str">
        <f>IF(M43&lt;10," ",IF(M43&gt;=14.75,"Nhất",IF(M43&gt;=13.5,"Nhì",IF(M43&gt;=12,"Ba","KK"))))</f>
        <v>KK</v>
      </c>
    </row>
    <row r="44" spans="1:14" s="2" customFormat="1" ht="15" customHeight="1">
      <c r="A44" s="6">
        <v>6</v>
      </c>
      <c r="B44" s="6">
        <v>259</v>
      </c>
      <c r="C44" s="25"/>
      <c r="D44" s="7"/>
      <c r="E44" s="11" t="s">
        <v>171</v>
      </c>
      <c r="F44" s="12" t="s">
        <v>86</v>
      </c>
      <c r="G44" s="13" t="s">
        <v>73</v>
      </c>
      <c r="H44" s="31">
        <v>34834</v>
      </c>
      <c r="I44" s="14" t="s">
        <v>71</v>
      </c>
      <c r="J44" s="10" t="s">
        <v>170</v>
      </c>
      <c r="K44" s="56" t="s">
        <v>77</v>
      </c>
      <c r="L44" s="30" t="s">
        <v>169</v>
      </c>
      <c r="M44" s="60">
        <v>8.25</v>
      </c>
      <c r="N44" s="41" t="str">
        <f>IF(M44&lt;10," ",IF(M44&gt;=14.75,"Nhất",IF(M44&gt;=13.5,"Nhì",IF(M44&gt;=12,"Ba","KK"))))</f>
        <v> </v>
      </c>
    </row>
    <row r="45" spans="1:14" s="2" customFormat="1" ht="15" customHeight="1">
      <c r="A45" s="6">
        <v>14</v>
      </c>
      <c r="B45" s="6">
        <v>493</v>
      </c>
      <c r="C45" s="25"/>
      <c r="D45" s="7"/>
      <c r="E45" s="11" t="s">
        <v>2</v>
      </c>
      <c r="F45" s="12" t="s">
        <v>186</v>
      </c>
      <c r="G45" s="13" t="s">
        <v>73</v>
      </c>
      <c r="H45" s="32">
        <v>35251</v>
      </c>
      <c r="I45" s="14" t="s">
        <v>71</v>
      </c>
      <c r="J45" s="10" t="s">
        <v>379</v>
      </c>
      <c r="K45" s="56" t="s">
        <v>77</v>
      </c>
      <c r="L45" s="30" t="s">
        <v>169</v>
      </c>
      <c r="M45" s="60">
        <v>7</v>
      </c>
      <c r="N45" s="41" t="str">
        <f>IF(M45&lt;10," ",IF(M45&gt;=14.75,"Nhất",IF(M45&gt;=13.5,"Nhì",IF(M45&gt;=12,"Ba","KK"))))</f>
        <v> </v>
      </c>
    </row>
  </sheetData>
  <sheetProtection/>
  <mergeCells count="19">
    <mergeCell ref="A4:N4"/>
    <mergeCell ref="A5:N5"/>
    <mergeCell ref="M7:M8"/>
    <mergeCell ref="N7:N8"/>
    <mergeCell ref="A7:A8"/>
    <mergeCell ref="B7:B8"/>
    <mergeCell ref="K7:K8"/>
    <mergeCell ref="L7:L8"/>
    <mergeCell ref="I7:I8"/>
    <mergeCell ref="C7:C8"/>
    <mergeCell ref="D7:D8"/>
    <mergeCell ref="E7:F8"/>
    <mergeCell ref="G7:G8"/>
    <mergeCell ref="H7:H8"/>
    <mergeCell ref="J7:J8"/>
    <mergeCell ref="H1:L1"/>
    <mergeCell ref="H2:L2"/>
    <mergeCell ref="A1:G1"/>
    <mergeCell ref="A2:G2"/>
  </mergeCells>
  <printOptions/>
  <pageMargins left="0.2" right="0.2" top="0.19" bottom="0.17" header="0.17" footer="0.17"/>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N22"/>
  <sheetViews>
    <sheetView zoomScalePageLayoutView="0" workbookViewId="0" topLeftCell="A6">
      <selection activeCell="B16" sqref="B16"/>
    </sheetView>
  </sheetViews>
  <sheetFormatPr defaultColWidth="9.140625" defaultRowHeight="12.75"/>
  <cols>
    <col min="1" max="1" width="4.57421875" style="0" customWidth="1"/>
    <col min="2" max="2" width="6.8515625" style="0" customWidth="1"/>
    <col min="3" max="3" width="10.57421875" style="0" hidden="1" customWidth="1"/>
    <col min="4" max="4" width="6.28125" style="0" hidden="1" customWidth="1"/>
    <col min="5" max="5" width="22.28125" style="0" customWidth="1"/>
    <col min="6" max="6" width="7.57421875" style="0" customWidth="1"/>
    <col min="7" max="7" width="8.421875" style="0" customWidth="1"/>
    <col min="8" max="8" width="11.7109375" style="0" customWidth="1"/>
    <col min="9" max="9" width="20.7109375" style="0" customWidth="1"/>
    <col min="11" max="11" width="19.57421875" style="0" customWidth="1"/>
    <col min="12" max="13" width="8.57421875" style="0" customWidth="1"/>
  </cols>
  <sheetData>
    <row r="1" spans="1:12" s="2" customFormat="1" ht="15.75">
      <c r="A1" s="118" t="s">
        <v>57</v>
      </c>
      <c r="B1" s="118"/>
      <c r="C1" s="118"/>
      <c r="D1" s="118"/>
      <c r="E1" s="118"/>
      <c r="F1" s="118"/>
      <c r="G1" s="1"/>
      <c r="H1" s="118" t="s">
        <v>123</v>
      </c>
      <c r="I1" s="118"/>
      <c r="J1" s="118"/>
      <c r="K1" s="118"/>
      <c r="L1" s="118"/>
    </row>
    <row r="2" spans="1:12" s="2" customFormat="1" ht="15.75">
      <c r="A2" s="119" t="s">
        <v>122</v>
      </c>
      <c r="B2" s="119"/>
      <c r="C2" s="119"/>
      <c r="D2" s="119"/>
      <c r="E2" s="119"/>
      <c r="F2" s="119"/>
      <c r="G2" s="3"/>
      <c r="H2" s="118" t="s">
        <v>124</v>
      </c>
      <c r="I2" s="118"/>
      <c r="J2" s="118"/>
      <c r="K2" s="118"/>
      <c r="L2" s="118"/>
    </row>
    <row r="3" spans="1:12" s="2" customFormat="1" ht="9" customHeight="1">
      <c r="A3" s="4"/>
      <c r="B3" s="4"/>
      <c r="C3" s="4"/>
      <c r="D3" s="4"/>
      <c r="H3" s="5"/>
      <c r="L3" s="5"/>
    </row>
    <row r="4" spans="1:14" s="2" customFormat="1" ht="15.75" customHeight="1">
      <c r="A4" s="116" t="s">
        <v>49</v>
      </c>
      <c r="B4" s="116"/>
      <c r="C4" s="116"/>
      <c r="D4" s="116"/>
      <c r="E4" s="116"/>
      <c r="F4" s="116"/>
      <c r="G4" s="116"/>
      <c r="H4" s="116"/>
      <c r="I4" s="116"/>
      <c r="J4" s="116"/>
      <c r="K4" s="116"/>
      <c r="L4" s="116"/>
      <c r="M4" s="116"/>
      <c r="N4" s="116"/>
    </row>
    <row r="5" spans="1:14" s="2" customFormat="1" ht="15.75" customHeight="1">
      <c r="A5" s="116" t="s">
        <v>18</v>
      </c>
      <c r="B5" s="116"/>
      <c r="C5" s="116"/>
      <c r="D5" s="116"/>
      <c r="E5" s="116"/>
      <c r="F5" s="116"/>
      <c r="G5" s="116"/>
      <c r="H5" s="116"/>
      <c r="I5" s="116"/>
      <c r="J5" s="116"/>
      <c r="K5" s="116"/>
      <c r="L5" s="116"/>
      <c r="M5" s="116"/>
      <c r="N5" s="116"/>
    </row>
    <row r="6" ht="4.5" customHeight="1"/>
    <row r="7" spans="1:14" ht="12.75">
      <c r="A7" s="114" t="s">
        <v>59</v>
      </c>
      <c r="B7" s="114" t="s">
        <v>60</v>
      </c>
      <c r="C7" s="114" t="s">
        <v>61</v>
      </c>
      <c r="D7" s="124" t="s">
        <v>121</v>
      </c>
      <c r="E7" s="120" t="s">
        <v>62</v>
      </c>
      <c r="F7" s="121"/>
      <c r="G7" s="114" t="s">
        <v>63</v>
      </c>
      <c r="H7" s="114" t="s">
        <v>64</v>
      </c>
      <c r="I7" s="114" t="s">
        <v>65</v>
      </c>
      <c r="J7" s="117" t="s">
        <v>66</v>
      </c>
      <c r="K7" s="114" t="s">
        <v>67</v>
      </c>
      <c r="L7" s="114" t="s">
        <v>68</v>
      </c>
      <c r="M7" s="114" t="s">
        <v>51</v>
      </c>
      <c r="N7" s="114" t="s">
        <v>52</v>
      </c>
    </row>
    <row r="8" spans="1:14" ht="20.25" customHeight="1">
      <c r="A8" s="115"/>
      <c r="B8" s="115"/>
      <c r="C8" s="115"/>
      <c r="D8" s="125"/>
      <c r="E8" s="122"/>
      <c r="F8" s="123"/>
      <c r="G8" s="115"/>
      <c r="H8" s="115"/>
      <c r="I8" s="115"/>
      <c r="J8" s="117"/>
      <c r="K8" s="115"/>
      <c r="L8" s="115"/>
      <c r="M8" s="115"/>
      <c r="N8" s="115"/>
    </row>
    <row r="9" spans="1:14" s="2" customFormat="1" ht="15.75">
      <c r="A9" s="6">
        <v>11</v>
      </c>
      <c r="B9" s="6">
        <v>561</v>
      </c>
      <c r="C9" s="13"/>
      <c r="D9" s="7"/>
      <c r="E9" s="11" t="s">
        <v>197</v>
      </c>
      <c r="F9" s="12" t="s">
        <v>198</v>
      </c>
      <c r="G9" s="13" t="s">
        <v>70</v>
      </c>
      <c r="H9" s="31">
        <v>34906</v>
      </c>
      <c r="I9" s="14" t="s">
        <v>79</v>
      </c>
      <c r="J9" s="10" t="s">
        <v>190</v>
      </c>
      <c r="K9" s="15" t="s">
        <v>77</v>
      </c>
      <c r="L9" s="6" t="s">
        <v>194</v>
      </c>
      <c r="M9" s="60">
        <v>18</v>
      </c>
      <c r="N9" s="41" t="str">
        <f>IF(M9&lt;10," ",IF(M9&gt;=17,"Nhất",IF(M9&gt;=14,"Nhì",IF(M9&gt;=12,"Ba","KK"))))</f>
        <v>Nhất</v>
      </c>
    </row>
    <row r="10" spans="1:14" s="2" customFormat="1" ht="15.75">
      <c r="A10" s="6">
        <v>16</v>
      </c>
      <c r="B10" s="6">
        <v>566</v>
      </c>
      <c r="C10" s="13"/>
      <c r="D10" s="7"/>
      <c r="E10" s="11" t="s">
        <v>95</v>
      </c>
      <c r="F10" s="12" t="s">
        <v>129</v>
      </c>
      <c r="G10" s="13" t="s">
        <v>70</v>
      </c>
      <c r="H10" s="31">
        <v>35362</v>
      </c>
      <c r="I10" s="14" t="s">
        <v>158</v>
      </c>
      <c r="J10" s="10" t="s">
        <v>11</v>
      </c>
      <c r="K10" s="15" t="s">
        <v>77</v>
      </c>
      <c r="L10" s="6" t="s">
        <v>194</v>
      </c>
      <c r="M10" s="60">
        <v>15</v>
      </c>
      <c r="N10" s="41" t="str">
        <f>IF(M10&lt;10," ",IF(M10&gt;=17,"Nhất",IF(M10&gt;=14,"Nhì",IF(M10&gt;=12,"Ba","KK"))))</f>
        <v>Nhì</v>
      </c>
    </row>
    <row r="11" spans="1:14" s="2" customFormat="1" ht="15.75">
      <c r="A11" s="6">
        <v>14</v>
      </c>
      <c r="B11" s="6">
        <v>545</v>
      </c>
      <c r="C11" s="13"/>
      <c r="D11" s="7"/>
      <c r="E11" s="11" t="s">
        <v>130</v>
      </c>
      <c r="F11" s="12" t="s">
        <v>98</v>
      </c>
      <c r="G11" s="13" t="s">
        <v>70</v>
      </c>
      <c r="H11" s="31">
        <v>35113</v>
      </c>
      <c r="I11" s="14" t="s">
        <v>71</v>
      </c>
      <c r="J11" s="10" t="s">
        <v>11</v>
      </c>
      <c r="K11" s="15" t="s">
        <v>77</v>
      </c>
      <c r="L11" s="6" t="s">
        <v>194</v>
      </c>
      <c r="M11" s="60">
        <v>12.5</v>
      </c>
      <c r="N11" s="41" t="str">
        <f>IF(M11&lt;10," ",IF(M11&gt;=17,"Nhất",IF(M11&gt;=14,"Nhì",IF(M11&gt;=12,"Ba","KK"))))</f>
        <v>Ba</v>
      </c>
    </row>
    <row r="12" spans="1:14" s="2" customFormat="1" ht="15.75">
      <c r="A12" s="6">
        <v>2</v>
      </c>
      <c r="B12" s="6">
        <v>552</v>
      </c>
      <c r="C12" s="13"/>
      <c r="D12" s="7"/>
      <c r="E12" s="11" t="s">
        <v>102</v>
      </c>
      <c r="F12" s="12" t="s">
        <v>228</v>
      </c>
      <c r="G12" s="13" t="s">
        <v>70</v>
      </c>
      <c r="H12" s="31">
        <v>35223</v>
      </c>
      <c r="I12" s="14" t="s">
        <v>71</v>
      </c>
      <c r="J12" s="10" t="s">
        <v>11</v>
      </c>
      <c r="K12" s="15" t="s">
        <v>77</v>
      </c>
      <c r="L12" s="6" t="s">
        <v>194</v>
      </c>
      <c r="M12" s="60">
        <v>12.5</v>
      </c>
      <c r="N12" s="41" t="str">
        <f>IF(M12&lt;10," ",IF(M12&gt;=17,"Nhất",IF(M12&gt;=14,"Nhì",IF(M12&gt;=12,"Ba","KK"))))</f>
        <v>Ba</v>
      </c>
    </row>
    <row r="13" spans="1:14" s="2" customFormat="1" ht="15.75">
      <c r="A13" s="6">
        <v>12</v>
      </c>
      <c r="B13" s="6">
        <v>562</v>
      </c>
      <c r="C13" s="13"/>
      <c r="D13" s="7"/>
      <c r="E13" s="11" t="s">
        <v>140</v>
      </c>
      <c r="F13" s="12" t="s">
        <v>118</v>
      </c>
      <c r="G13" s="13" t="s">
        <v>70</v>
      </c>
      <c r="H13" s="32">
        <v>35360</v>
      </c>
      <c r="I13" s="14" t="s">
        <v>71</v>
      </c>
      <c r="J13" s="10" t="s">
        <v>11</v>
      </c>
      <c r="K13" s="15" t="s">
        <v>77</v>
      </c>
      <c r="L13" s="6" t="s">
        <v>194</v>
      </c>
      <c r="M13" s="60">
        <v>10</v>
      </c>
      <c r="N13" s="41" t="str">
        <f>IF(M13&lt;10," ",IF(M13&gt;=17,"Nhất",IF(M13&gt;=14,"Nhì",IF(M13&gt;=12,"Ba","KK"))))</f>
        <v>KK</v>
      </c>
    </row>
    <row r="14" spans="1:14" s="2" customFormat="1" ht="15.75">
      <c r="A14" s="6">
        <v>18</v>
      </c>
      <c r="B14" s="6">
        <v>568</v>
      </c>
      <c r="C14" s="13"/>
      <c r="D14" s="7"/>
      <c r="E14" s="11" t="s">
        <v>199</v>
      </c>
      <c r="F14" s="12" t="s">
        <v>132</v>
      </c>
      <c r="G14" s="13" t="s">
        <v>193</v>
      </c>
      <c r="H14" s="31">
        <v>34991</v>
      </c>
      <c r="I14" s="14" t="s">
        <v>71</v>
      </c>
      <c r="J14" s="10" t="s">
        <v>190</v>
      </c>
      <c r="K14" s="15" t="s">
        <v>77</v>
      </c>
      <c r="L14" s="6" t="s">
        <v>194</v>
      </c>
      <c r="M14" s="60">
        <v>10</v>
      </c>
      <c r="N14" s="41" t="str">
        <f>IF(M14&lt;10," ",IF(M14&gt;=17,"Nhất",IF(M14&gt;=14,"Nhì",IF(M14&gt;=12,"Ba","KK"))))</f>
        <v>KK</v>
      </c>
    </row>
    <row r="15" spans="1:14" s="2" customFormat="1" ht="15.75">
      <c r="A15" s="6">
        <v>5</v>
      </c>
      <c r="B15" s="6">
        <v>536</v>
      </c>
      <c r="C15" s="13"/>
      <c r="D15" s="7"/>
      <c r="E15" s="11" t="s">
        <v>10</v>
      </c>
      <c r="F15" s="12" t="s">
        <v>138</v>
      </c>
      <c r="G15" s="13" t="s">
        <v>70</v>
      </c>
      <c r="H15" s="32">
        <v>35136</v>
      </c>
      <c r="I15" s="14" t="s">
        <v>71</v>
      </c>
      <c r="J15" s="10" t="s">
        <v>11</v>
      </c>
      <c r="K15" s="15" t="s">
        <v>77</v>
      </c>
      <c r="L15" s="6" t="s">
        <v>194</v>
      </c>
      <c r="M15" s="60">
        <v>6</v>
      </c>
      <c r="N15" s="41" t="str">
        <f>IF(M15&lt;10," ",IF(M15&gt;=17,"Nhất",IF(M15&gt;=14,"Nhì",IF(M15&gt;=12,"Ba","KK"))))</f>
        <v> </v>
      </c>
    </row>
    <row r="16" spans="1:14" s="2" customFormat="1" ht="15.75">
      <c r="A16" s="6">
        <v>6</v>
      </c>
      <c r="B16" s="6">
        <v>537</v>
      </c>
      <c r="C16" s="13"/>
      <c r="D16" s="7"/>
      <c r="E16" s="11" t="s">
        <v>15</v>
      </c>
      <c r="F16" s="12" t="s">
        <v>176</v>
      </c>
      <c r="G16" s="13" t="s">
        <v>70</v>
      </c>
      <c r="H16" s="31">
        <v>34703</v>
      </c>
      <c r="I16" s="14" t="s">
        <v>189</v>
      </c>
      <c r="J16" s="10" t="s">
        <v>190</v>
      </c>
      <c r="K16" s="15" t="s">
        <v>77</v>
      </c>
      <c r="L16" s="6" t="s">
        <v>194</v>
      </c>
      <c r="M16" s="60">
        <v>6</v>
      </c>
      <c r="N16" s="41" t="str">
        <f>IF(M16&lt;10," ",IF(M16&gt;=17,"Nhất",IF(M16&gt;=14,"Nhì",IF(M16&gt;=12,"Ba","KK"))))</f>
        <v> </v>
      </c>
    </row>
    <row r="17" spans="1:14" s="2" customFormat="1" ht="15.75">
      <c r="A17" s="6">
        <v>7</v>
      </c>
      <c r="B17" s="6">
        <v>538</v>
      </c>
      <c r="C17" s="13"/>
      <c r="D17" s="7"/>
      <c r="E17" s="11" t="s">
        <v>191</v>
      </c>
      <c r="F17" s="12" t="s">
        <v>192</v>
      </c>
      <c r="G17" s="13" t="s">
        <v>193</v>
      </c>
      <c r="H17" s="32">
        <v>34973</v>
      </c>
      <c r="I17" s="14" t="s">
        <v>71</v>
      </c>
      <c r="J17" s="10" t="s">
        <v>190</v>
      </c>
      <c r="K17" s="15" t="s">
        <v>77</v>
      </c>
      <c r="L17" s="6" t="s">
        <v>194</v>
      </c>
      <c r="M17" s="60">
        <v>5</v>
      </c>
      <c r="N17" s="41" t="str">
        <f>IF(M17&lt;10," ",IF(M17&gt;=17,"Nhất",IF(M17&gt;=14,"Nhì",IF(M17&gt;=12,"Ba","KK"))))</f>
        <v> </v>
      </c>
    </row>
    <row r="18" spans="1:14" s="2" customFormat="1" ht="15.75">
      <c r="A18" s="6">
        <v>16</v>
      </c>
      <c r="B18" s="6">
        <v>547</v>
      </c>
      <c r="C18" s="13"/>
      <c r="D18" s="7"/>
      <c r="E18" s="11" t="s">
        <v>12</v>
      </c>
      <c r="F18" s="12" t="s">
        <v>103</v>
      </c>
      <c r="G18" s="13" t="s">
        <v>193</v>
      </c>
      <c r="H18" s="32">
        <v>35298</v>
      </c>
      <c r="I18" s="14" t="s">
        <v>71</v>
      </c>
      <c r="J18" s="10" t="s">
        <v>11</v>
      </c>
      <c r="K18" s="15" t="s">
        <v>77</v>
      </c>
      <c r="L18" s="6" t="s">
        <v>194</v>
      </c>
      <c r="M18" s="60">
        <v>5</v>
      </c>
      <c r="N18" s="41" t="str">
        <f>IF(M18&lt;10," ",IF(M18&gt;=17,"Nhất",IF(M18&gt;=14,"Nhì",IF(M18&gt;=12,"Ba","KK"))))</f>
        <v> </v>
      </c>
    </row>
    <row r="19" spans="1:14" s="2" customFormat="1" ht="15.75">
      <c r="A19" s="6">
        <v>8</v>
      </c>
      <c r="B19" s="6">
        <v>558</v>
      </c>
      <c r="C19" s="13"/>
      <c r="D19" s="7"/>
      <c r="E19" s="11" t="s">
        <v>13</v>
      </c>
      <c r="F19" s="12" t="s">
        <v>115</v>
      </c>
      <c r="G19" s="13" t="s">
        <v>70</v>
      </c>
      <c r="H19" s="31">
        <v>35224</v>
      </c>
      <c r="I19" s="14" t="s">
        <v>71</v>
      </c>
      <c r="J19" s="10" t="s">
        <v>11</v>
      </c>
      <c r="K19" s="15" t="s">
        <v>77</v>
      </c>
      <c r="L19" s="6" t="s">
        <v>194</v>
      </c>
      <c r="M19" s="60">
        <v>5</v>
      </c>
      <c r="N19" s="41" t="str">
        <f>IF(M19&lt;10," ",IF(M19&gt;=17,"Nhất",IF(M19&gt;=14,"Nhì",IF(M19&gt;=12,"Ba","KK"))))</f>
        <v> </v>
      </c>
    </row>
    <row r="20" spans="1:14" s="2" customFormat="1" ht="15.75">
      <c r="A20" s="6">
        <v>18</v>
      </c>
      <c r="B20" s="6">
        <v>549</v>
      </c>
      <c r="C20" s="13"/>
      <c r="D20" s="7"/>
      <c r="E20" s="11" t="s">
        <v>133</v>
      </c>
      <c r="F20" s="12" t="s">
        <v>215</v>
      </c>
      <c r="G20" s="13" t="s">
        <v>70</v>
      </c>
      <c r="H20" s="31">
        <v>35224</v>
      </c>
      <c r="I20" s="14" t="s">
        <v>71</v>
      </c>
      <c r="J20" s="10" t="s">
        <v>11</v>
      </c>
      <c r="K20" s="15" t="s">
        <v>77</v>
      </c>
      <c r="L20" s="6" t="s">
        <v>194</v>
      </c>
      <c r="M20" s="60">
        <v>4</v>
      </c>
      <c r="N20" s="41" t="str">
        <f>IF(M20&lt;10," ",IF(M20&gt;=17,"Nhất",IF(M20&gt;=14,"Nhì",IF(M20&gt;=12,"Ba","KK"))))</f>
        <v> </v>
      </c>
    </row>
    <row r="21" spans="1:14" s="2" customFormat="1" ht="15.75">
      <c r="A21" s="6">
        <v>13</v>
      </c>
      <c r="B21" s="6">
        <v>544</v>
      </c>
      <c r="C21" s="13"/>
      <c r="D21" s="7"/>
      <c r="E21" s="11" t="s">
        <v>195</v>
      </c>
      <c r="F21" s="12" t="s">
        <v>196</v>
      </c>
      <c r="G21" s="13" t="s">
        <v>70</v>
      </c>
      <c r="H21" s="31">
        <v>34926</v>
      </c>
      <c r="I21" s="14" t="s">
        <v>189</v>
      </c>
      <c r="J21" s="10" t="s">
        <v>190</v>
      </c>
      <c r="K21" s="15" t="s">
        <v>77</v>
      </c>
      <c r="L21" s="6" t="s">
        <v>194</v>
      </c>
      <c r="M21" s="60">
        <v>3.5</v>
      </c>
      <c r="N21" s="41" t="str">
        <f>IF(M21&lt;10," ",IF(M21&gt;=17,"Nhất",IF(M21&gt;=14,"Nhì",IF(M21&gt;=12,"Ba","KK"))))</f>
        <v> </v>
      </c>
    </row>
    <row r="22" spans="1:14" s="2" customFormat="1" ht="15.75">
      <c r="A22" s="6">
        <v>13</v>
      </c>
      <c r="B22" s="6">
        <v>563</v>
      </c>
      <c r="C22" s="13"/>
      <c r="D22" s="7"/>
      <c r="E22" s="11" t="s">
        <v>14</v>
      </c>
      <c r="F22" s="12" t="s">
        <v>186</v>
      </c>
      <c r="G22" s="13" t="s">
        <v>193</v>
      </c>
      <c r="H22" s="31">
        <v>35170</v>
      </c>
      <c r="I22" s="14" t="s">
        <v>71</v>
      </c>
      <c r="J22" s="10" t="s">
        <v>11</v>
      </c>
      <c r="K22" s="15" t="s">
        <v>77</v>
      </c>
      <c r="L22" s="6" t="s">
        <v>194</v>
      </c>
      <c r="M22" s="60">
        <v>1</v>
      </c>
      <c r="N22" s="41" t="str">
        <f>IF(M22&lt;10," ",IF(M22&gt;=17,"Nhất",IF(M22&gt;=14,"Nhì",IF(M22&gt;=12,"Ba","KK"))))</f>
        <v> </v>
      </c>
    </row>
  </sheetData>
  <sheetProtection/>
  <mergeCells count="19">
    <mergeCell ref="A5:N5"/>
    <mergeCell ref="A7:A8"/>
    <mergeCell ref="M7:M8"/>
    <mergeCell ref="N7:N8"/>
    <mergeCell ref="H7:H8"/>
    <mergeCell ref="I7:I8"/>
    <mergeCell ref="E7:F8"/>
    <mergeCell ref="J7:J8"/>
    <mergeCell ref="D7:D8"/>
    <mergeCell ref="K7:K8"/>
    <mergeCell ref="L7:L8"/>
    <mergeCell ref="G7:G8"/>
    <mergeCell ref="A1:F1"/>
    <mergeCell ref="H1:L1"/>
    <mergeCell ref="A2:F2"/>
    <mergeCell ref="H2:L2"/>
    <mergeCell ref="A4:N4"/>
    <mergeCell ref="B7:B8"/>
    <mergeCell ref="C7:C8"/>
  </mergeCells>
  <printOptions/>
  <pageMargins left="0.21" right="0.2" top="0.49" bottom="0.17" header="0.17" footer="0.17"/>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N38"/>
  <sheetViews>
    <sheetView zoomScalePageLayoutView="0" workbookViewId="0" topLeftCell="A4">
      <selection activeCell="K15" sqref="K15"/>
    </sheetView>
  </sheetViews>
  <sheetFormatPr defaultColWidth="9.140625" defaultRowHeight="12.75"/>
  <cols>
    <col min="1" max="1" width="4.140625" style="35" customWidth="1"/>
    <col min="2" max="2" width="6.7109375" style="35" customWidth="1"/>
    <col min="3" max="3" width="12.57421875" style="35" hidden="1" customWidth="1"/>
    <col min="4" max="4" width="5.8515625" style="35" hidden="1" customWidth="1"/>
    <col min="5" max="5" width="22.8515625" style="35" customWidth="1"/>
    <col min="6" max="6" width="8.00390625" style="35" bestFit="1" customWidth="1"/>
    <col min="7" max="7" width="7.8515625" style="35" bestFit="1" customWidth="1"/>
    <col min="8" max="8" width="11.7109375" style="35" customWidth="1"/>
    <col min="9" max="9" width="23.00390625" style="35" bestFit="1" customWidth="1"/>
    <col min="10" max="10" width="7.421875" style="35" bestFit="1" customWidth="1"/>
    <col min="11" max="11" width="21.00390625" style="35" bestFit="1" customWidth="1"/>
    <col min="12" max="12" width="8.57421875" style="35" bestFit="1" customWidth="1"/>
    <col min="13" max="13" width="6.140625" style="35" customWidth="1"/>
    <col min="14" max="16384" width="9.140625" style="35" customWidth="1"/>
  </cols>
  <sheetData>
    <row r="1" spans="1:12" s="2" customFormat="1" ht="15.75">
      <c r="A1" s="118" t="s">
        <v>57</v>
      </c>
      <c r="B1" s="118"/>
      <c r="C1" s="118"/>
      <c r="D1" s="118"/>
      <c r="E1" s="118"/>
      <c r="F1" s="118"/>
      <c r="G1" s="118"/>
      <c r="H1" s="118" t="s">
        <v>123</v>
      </c>
      <c r="I1" s="118"/>
      <c r="J1" s="118"/>
      <c r="K1" s="118"/>
      <c r="L1" s="118"/>
    </row>
    <row r="2" spans="1:12" s="2" customFormat="1" ht="15.75">
      <c r="A2" s="119" t="s">
        <v>50</v>
      </c>
      <c r="B2" s="119"/>
      <c r="C2" s="119"/>
      <c r="D2" s="119"/>
      <c r="E2" s="119"/>
      <c r="F2" s="119"/>
      <c r="G2" s="119"/>
      <c r="H2" s="119" t="s">
        <v>124</v>
      </c>
      <c r="I2" s="119"/>
      <c r="J2" s="119"/>
      <c r="K2" s="119"/>
      <c r="L2" s="119"/>
    </row>
    <row r="3" spans="1:12" s="2" customFormat="1" ht="3" customHeight="1">
      <c r="A3" s="4"/>
      <c r="B3" s="4"/>
      <c r="C3" s="4"/>
      <c r="D3" s="4"/>
      <c r="H3" s="5"/>
      <c r="L3" s="5"/>
    </row>
    <row r="4" spans="1:14" s="2" customFormat="1" ht="15.75" customHeight="1">
      <c r="A4" s="116" t="s">
        <v>49</v>
      </c>
      <c r="B4" s="116"/>
      <c r="C4" s="116"/>
      <c r="D4" s="116"/>
      <c r="E4" s="116"/>
      <c r="F4" s="116"/>
      <c r="G4" s="116"/>
      <c r="H4" s="116"/>
      <c r="I4" s="116"/>
      <c r="J4" s="116"/>
      <c r="K4" s="116"/>
      <c r="L4" s="116"/>
      <c r="M4" s="116"/>
      <c r="N4" s="116"/>
    </row>
    <row r="5" spans="1:14" s="2" customFormat="1" ht="19.5" customHeight="1">
      <c r="A5" s="116" t="s">
        <v>19</v>
      </c>
      <c r="B5" s="116"/>
      <c r="C5" s="116"/>
      <c r="D5" s="116"/>
      <c r="E5" s="116"/>
      <c r="F5" s="116"/>
      <c r="G5" s="116"/>
      <c r="H5" s="116"/>
      <c r="I5" s="116"/>
      <c r="J5" s="116"/>
      <c r="K5" s="116"/>
      <c r="L5" s="116"/>
      <c r="M5" s="116"/>
      <c r="N5" s="116"/>
    </row>
    <row r="6" ht="1.5" customHeight="1"/>
    <row r="7" spans="1:14" ht="15" customHeight="1">
      <c r="A7" s="114" t="s">
        <v>59</v>
      </c>
      <c r="B7" s="114" t="s">
        <v>60</v>
      </c>
      <c r="C7" s="114" t="s">
        <v>61</v>
      </c>
      <c r="D7" s="124" t="s">
        <v>121</v>
      </c>
      <c r="E7" s="120" t="s">
        <v>62</v>
      </c>
      <c r="F7" s="121"/>
      <c r="G7" s="114" t="s">
        <v>63</v>
      </c>
      <c r="H7" s="114" t="s">
        <v>64</v>
      </c>
      <c r="I7" s="114" t="s">
        <v>65</v>
      </c>
      <c r="J7" s="117" t="s">
        <v>66</v>
      </c>
      <c r="K7" s="114" t="s">
        <v>67</v>
      </c>
      <c r="L7" s="114" t="s">
        <v>68</v>
      </c>
      <c r="M7" s="114" t="s">
        <v>51</v>
      </c>
      <c r="N7" s="114" t="s">
        <v>52</v>
      </c>
    </row>
    <row r="8" spans="1:14" ht="15" customHeight="1">
      <c r="A8" s="115"/>
      <c r="B8" s="115"/>
      <c r="C8" s="115"/>
      <c r="D8" s="125"/>
      <c r="E8" s="122"/>
      <c r="F8" s="123"/>
      <c r="G8" s="115"/>
      <c r="H8" s="115"/>
      <c r="I8" s="115"/>
      <c r="J8" s="117"/>
      <c r="K8" s="115"/>
      <c r="L8" s="115"/>
      <c r="M8" s="115"/>
      <c r="N8" s="115"/>
    </row>
    <row r="9" spans="1:14" ht="15" customHeight="1">
      <c r="A9" s="6">
        <v>14</v>
      </c>
      <c r="B9" s="6">
        <v>852</v>
      </c>
      <c r="C9" s="25"/>
      <c r="D9" s="7"/>
      <c r="E9" s="36" t="s">
        <v>293</v>
      </c>
      <c r="F9" s="37" t="s">
        <v>112</v>
      </c>
      <c r="G9" s="38" t="s">
        <v>70</v>
      </c>
      <c r="H9" s="43">
        <v>34999</v>
      </c>
      <c r="I9" s="40" t="s">
        <v>71</v>
      </c>
      <c r="J9" s="41" t="s">
        <v>152</v>
      </c>
      <c r="K9" s="42" t="s">
        <v>77</v>
      </c>
      <c r="L9" s="52" t="s">
        <v>218</v>
      </c>
      <c r="M9" s="60">
        <v>13.5</v>
      </c>
      <c r="N9" s="41" t="str">
        <f>IF(M9&lt;11," ",IF(M9&gt;=17,"Nhất",IF(M9&gt;=15,"Nhì",IF(M9&gt;=13,"Ba","KK"))))</f>
        <v>Ba</v>
      </c>
    </row>
    <row r="10" spans="1:14" ht="15" customHeight="1">
      <c r="A10" s="6">
        <v>18</v>
      </c>
      <c r="B10" s="6">
        <v>802</v>
      </c>
      <c r="C10" s="25"/>
      <c r="D10" s="7"/>
      <c r="E10" s="36" t="s">
        <v>229</v>
      </c>
      <c r="F10" s="37" t="s">
        <v>101</v>
      </c>
      <c r="G10" s="38" t="s">
        <v>73</v>
      </c>
      <c r="H10" s="43">
        <v>34830</v>
      </c>
      <c r="I10" s="40" t="s">
        <v>88</v>
      </c>
      <c r="J10" s="41" t="s">
        <v>227</v>
      </c>
      <c r="K10" s="42" t="s">
        <v>77</v>
      </c>
      <c r="L10" s="52" t="s">
        <v>218</v>
      </c>
      <c r="M10" s="60">
        <v>12.25</v>
      </c>
      <c r="N10" s="41" t="str">
        <f>IF(M10&lt;11," ",IF(M10&gt;=17,"Nhất",IF(M10&gt;=15,"Nhì",IF(M10&gt;=13,"Ba","KK"))))</f>
        <v>KK</v>
      </c>
    </row>
    <row r="11" spans="1:14" s="2" customFormat="1" ht="15" customHeight="1">
      <c r="A11" s="6">
        <v>25</v>
      </c>
      <c r="B11" s="6">
        <v>755</v>
      </c>
      <c r="C11" s="25"/>
      <c r="D11" s="7"/>
      <c r="E11" s="36" t="s">
        <v>135</v>
      </c>
      <c r="F11" s="37" t="s">
        <v>136</v>
      </c>
      <c r="G11" s="38" t="s">
        <v>73</v>
      </c>
      <c r="H11" s="39">
        <v>35031</v>
      </c>
      <c r="I11" s="40" t="s">
        <v>71</v>
      </c>
      <c r="J11" s="41" t="s">
        <v>85</v>
      </c>
      <c r="K11" s="42" t="s">
        <v>77</v>
      </c>
      <c r="L11" s="52" t="s">
        <v>218</v>
      </c>
      <c r="M11" s="60">
        <v>10.25</v>
      </c>
      <c r="N11" s="41" t="str">
        <f>IF(M11&lt;11," ",IF(M11&gt;=17,"Nhất",IF(M11&gt;=15,"Nhì",IF(M11&gt;=13,"Ba","KK"))))</f>
        <v> </v>
      </c>
    </row>
    <row r="12" spans="1:14" s="2" customFormat="1" ht="15" customHeight="1">
      <c r="A12" s="6">
        <v>24</v>
      </c>
      <c r="B12" s="6">
        <v>889</v>
      </c>
      <c r="C12" s="25"/>
      <c r="D12" s="7"/>
      <c r="E12" s="36" t="s">
        <v>257</v>
      </c>
      <c r="F12" s="37" t="s">
        <v>120</v>
      </c>
      <c r="G12" s="38" t="s">
        <v>73</v>
      </c>
      <c r="H12" s="44">
        <v>35043</v>
      </c>
      <c r="I12" s="40" t="s">
        <v>81</v>
      </c>
      <c r="J12" s="41" t="s">
        <v>227</v>
      </c>
      <c r="K12" s="42" t="s">
        <v>77</v>
      </c>
      <c r="L12" s="52" t="s">
        <v>218</v>
      </c>
      <c r="M12" s="60">
        <v>9.75</v>
      </c>
      <c r="N12" s="41" t="str">
        <f>IF(M12&lt;11," ",IF(M12&gt;=17,"Nhất",IF(M12&gt;=15,"Nhì",IF(M12&gt;=13,"Ba","KK"))))</f>
        <v> </v>
      </c>
    </row>
    <row r="13" spans="1:14" s="2" customFormat="1" ht="15" customHeight="1">
      <c r="A13" s="6">
        <v>22</v>
      </c>
      <c r="B13" s="6">
        <v>752</v>
      </c>
      <c r="C13" s="25"/>
      <c r="D13" s="7"/>
      <c r="E13" s="36" t="s">
        <v>133</v>
      </c>
      <c r="F13" s="37" t="s">
        <v>292</v>
      </c>
      <c r="G13" s="38" t="s">
        <v>70</v>
      </c>
      <c r="H13" s="38">
        <v>35044</v>
      </c>
      <c r="I13" s="40" t="s">
        <v>166</v>
      </c>
      <c r="J13" s="41" t="s">
        <v>152</v>
      </c>
      <c r="K13" s="42" t="s">
        <v>77</v>
      </c>
      <c r="L13" s="52" t="s">
        <v>218</v>
      </c>
      <c r="M13" s="60">
        <v>8</v>
      </c>
      <c r="N13" s="41" t="str">
        <f>IF(M13&lt;11," ",IF(M13&gt;=17,"Nhất",IF(M13&gt;=15,"Nhì",IF(M13&gt;=13,"Ba","KK"))))</f>
        <v> </v>
      </c>
    </row>
    <row r="14" spans="1:14" s="2" customFormat="1" ht="15" customHeight="1">
      <c r="A14" s="6">
        <v>20</v>
      </c>
      <c r="B14" s="6">
        <v>615</v>
      </c>
      <c r="C14" s="25"/>
      <c r="D14" s="7"/>
      <c r="E14" s="36" t="s">
        <v>291</v>
      </c>
      <c r="F14" s="37" t="s">
        <v>141</v>
      </c>
      <c r="G14" s="38" t="s">
        <v>73</v>
      </c>
      <c r="H14" s="43">
        <v>34992</v>
      </c>
      <c r="I14" s="40" t="s">
        <v>81</v>
      </c>
      <c r="J14" s="41" t="s">
        <v>152</v>
      </c>
      <c r="K14" s="42" t="s">
        <v>77</v>
      </c>
      <c r="L14" s="52" t="s">
        <v>212</v>
      </c>
      <c r="M14" s="60">
        <v>13.25</v>
      </c>
      <c r="N14" s="41" t="str">
        <f>IF(M14&lt;10," ",IF(M14&gt;=17,"Nhất",IF(M14&gt;=14.25,"Nhì",IF(M14&gt;=12.5,"Ba","KK"))))</f>
        <v>Ba</v>
      </c>
    </row>
    <row r="15" spans="1:14" s="2" customFormat="1" ht="15" customHeight="1">
      <c r="A15" s="6">
        <v>21</v>
      </c>
      <c r="B15" s="6">
        <v>589</v>
      </c>
      <c r="C15" s="25"/>
      <c r="D15" s="7"/>
      <c r="E15" s="11" t="s">
        <v>288</v>
      </c>
      <c r="F15" s="12" t="s">
        <v>138</v>
      </c>
      <c r="G15" s="13" t="s">
        <v>70</v>
      </c>
      <c r="H15" s="31">
        <v>34746</v>
      </c>
      <c r="I15" s="14" t="s">
        <v>79</v>
      </c>
      <c r="J15" s="10" t="s">
        <v>152</v>
      </c>
      <c r="K15" s="15" t="s">
        <v>77</v>
      </c>
      <c r="L15" s="6" t="s">
        <v>212</v>
      </c>
      <c r="M15" s="60">
        <v>13</v>
      </c>
      <c r="N15" s="41" t="str">
        <f>IF(M15&lt;10," ",IF(M15&gt;=17,"Nhất",IF(M15&gt;=14.25,"Nhì",IF(M15&gt;=12.5,"Ba","KK"))))</f>
        <v>Ba</v>
      </c>
    </row>
    <row r="16" spans="1:14" s="2" customFormat="1" ht="15" customHeight="1">
      <c r="A16" s="6">
        <v>13</v>
      </c>
      <c r="B16" s="6">
        <v>635</v>
      </c>
      <c r="C16" s="25"/>
      <c r="D16" s="7"/>
      <c r="E16" s="36" t="s">
        <v>289</v>
      </c>
      <c r="F16" s="37" t="s">
        <v>290</v>
      </c>
      <c r="G16" s="38" t="s">
        <v>73</v>
      </c>
      <c r="H16" s="43">
        <v>34719</v>
      </c>
      <c r="I16" s="40" t="s">
        <v>71</v>
      </c>
      <c r="J16" s="41" t="s">
        <v>152</v>
      </c>
      <c r="K16" s="42" t="s">
        <v>77</v>
      </c>
      <c r="L16" s="52" t="s">
        <v>212</v>
      </c>
      <c r="M16" s="60">
        <v>11</v>
      </c>
      <c r="N16" s="41" t="str">
        <f>IF(M16&lt;10," ",IF(M16&gt;=17,"Nhất",IF(M16&gt;=14.25,"Nhì",IF(M16&gt;=12.5,"Ba","KK"))))</f>
        <v>KK</v>
      </c>
    </row>
    <row r="17" spans="1:14" s="2" customFormat="1" ht="15" customHeight="1">
      <c r="A17" s="6">
        <v>19</v>
      </c>
      <c r="B17" s="6">
        <v>695</v>
      </c>
      <c r="C17" s="25"/>
      <c r="D17" s="7"/>
      <c r="E17" s="36" t="s">
        <v>259</v>
      </c>
      <c r="F17" s="37" t="s">
        <v>114</v>
      </c>
      <c r="G17" s="38" t="s">
        <v>70</v>
      </c>
      <c r="H17" s="43">
        <v>34939</v>
      </c>
      <c r="I17" s="40" t="s">
        <v>79</v>
      </c>
      <c r="J17" s="41" t="s">
        <v>202</v>
      </c>
      <c r="K17" s="42" t="s">
        <v>77</v>
      </c>
      <c r="L17" s="52" t="s">
        <v>212</v>
      </c>
      <c r="M17" s="60">
        <v>10</v>
      </c>
      <c r="N17" s="41" t="str">
        <f>IF(M17&lt;10," ",IF(M17&gt;=17,"Nhất",IF(M17&gt;=14.25,"Nhì",IF(M17&gt;=12.5,"Ba","KK"))))</f>
        <v>KK</v>
      </c>
    </row>
    <row r="18" spans="1:14" s="2" customFormat="1" ht="15" customHeight="1">
      <c r="A18" s="6">
        <v>14</v>
      </c>
      <c r="B18" s="6">
        <v>582</v>
      </c>
      <c r="C18" s="25"/>
      <c r="D18" s="7"/>
      <c r="E18" s="11" t="s">
        <v>107</v>
      </c>
      <c r="F18" s="12" t="s">
        <v>177</v>
      </c>
      <c r="G18" s="13" t="s">
        <v>73</v>
      </c>
      <c r="H18" s="16">
        <v>34892</v>
      </c>
      <c r="I18" s="14" t="s">
        <v>81</v>
      </c>
      <c r="J18" s="10" t="s">
        <v>152</v>
      </c>
      <c r="K18" s="15" t="s">
        <v>77</v>
      </c>
      <c r="L18" s="6" t="s">
        <v>212</v>
      </c>
      <c r="M18" s="60">
        <v>8</v>
      </c>
      <c r="N18" s="41" t="str">
        <f>IF(M18&lt;10," ",IF(M18&gt;=17,"Nhất",IF(M18&gt;=14.25,"Nhì",IF(M18&gt;=12.5,"Ba","KK"))))</f>
        <v> </v>
      </c>
    </row>
    <row r="19" spans="1:14" s="2" customFormat="1" ht="15" customHeight="1">
      <c r="A19" s="6">
        <v>8</v>
      </c>
      <c r="B19" s="6">
        <v>603</v>
      </c>
      <c r="C19" s="25"/>
      <c r="D19" s="7"/>
      <c r="E19" s="36" t="s">
        <v>164</v>
      </c>
      <c r="F19" s="37" t="s">
        <v>137</v>
      </c>
      <c r="G19" s="38" t="s">
        <v>73</v>
      </c>
      <c r="H19" s="39" t="s">
        <v>265</v>
      </c>
      <c r="I19" s="40" t="s">
        <v>71</v>
      </c>
      <c r="J19" s="41" t="s">
        <v>264</v>
      </c>
      <c r="K19" s="42" t="s">
        <v>77</v>
      </c>
      <c r="L19" s="52" t="s">
        <v>200</v>
      </c>
      <c r="M19" s="60">
        <v>13</v>
      </c>
      <c r="N19" s="41" t="str">
        <f>IF(M19&lt;11.5," ",IF(M19&gt;=15.25,"Nhất",IF(M19&gt;=14.25,"Nhì",IF(M19&gt;=12.5,"Ba","KK"))))</f>
        <v>Ba</v>
      </c>
    </row>
    <row r="20" spans="1:14" s="2" customFormat="1" ht="15" customHeight="1">
      <c r="A20" s="6">
        <v>4</v>
      </c>
      <c r="B20" s="6">
        <v>761</v>
      </c>
      <c r="C20" s="25"/>
      <c r="D20" s="7"/>
      <c r="E20" s="36" t="s">
        <v>272</v>
      </c>
      <c r="F20" s="37" t="s">
        <v>110</v>
      </c>
      <c r="G20" s="38" t="s">
        <v>73</v>
      </c>
      <c r="H20" s="39" t="s">
        <v>273</v>
      </c>
      <c r="I20" s="40" t="s">
        <v>79</v>
      </c>
      <c r="J20" s="41" t="s">
        <v>264</v>
      </c>
      <c r="K20" s="42" t="s">
        <v>77</v>
      </c>
      <c r="L20" s="52" t="s">
        <v>200</v>
      </c>
      <c r="M20" s="60">
        <v>13</v>
      </c>
      <c r="N20" s="41" t="str">
        <f>IF(M20&lt;11.5," ",IF(M20&gt;=15.25,"Nhất",IF(M20&gt;=14.25,"Nhì",IF(M20&gt;=12.5,"Ba","KK"))))</f>
        <v>Ba</v>
      </c>
    </row>
    <row r="21" spans="1:14" s="2" customFormat="1" ht="15" customHeight="1">
      <c r="A21" s="6">
        <v>10</v>
      </c>
      <c r="B21" s="6">
        <v>632</v>
      </c>
      <c r="C21" s="25"/>
      <c r="D21" s="7"/>
      <c r="E21" s="36" t="s">
        <v>266</v>
      </c>
      <c r="F21" s="37" t="s">
        <v>90</v>
      </c>
      <c r="G21" s="38" t="s">
        <v>73</v>
      </c>
      <c r="H21" s="39" t="s">
        <v>267</v>
      </c>
      <c r="I21" s="40" t="s">
        <v>78</v>
      </c>
      <c r="J21" s="41" t="s">
        <v>264</v>
      </c>
      <c r="K21" s="42" t="s">
        <v>77</v>
      </c>
      <c r="L21" s="52" t="s">
        <v>200</v>
      </c>
      <c r="M21" s="60">
        <v>12.5</v>
      </c>
      <c r="N21" s="41" t="str">
        <f>IF(M21&lt;11.5," ",IF(M21&gt;=15.25,"Nhất",IF(M21&gt;=14.25,"Nhì",IF(M21&gt;=12.5,"Ba","KK"))))</f>
        <v>Ba</v>
      </c>
    </row>
    <row r="22" spans="1:14" s="2" customFormat="1" ht="15" customHeight="1">
      <c r="A22" s="8">
        <v>9</v>
      </c>
      <c r="B22" s="8">
        <v>766</v>
      </c>
      <c r="C22" s="26"/>
      <c r="D22" s="9"/>
      <c r="E22" s="46" t="s">
        <v>276</v>
      </c>
      <c r="F22" s="47" t="s">
        <v>113</v>
      </c>
      <c r="G22" s="48" t="s">
        <v>73</v>
      </c>
      <c r="H22" s="53" t="s">
        <v>277</v>
      </c>
      <c r="I22" s="49" t="s">
        <v>75</v>
      </c>
      <c r="J22" s="50" t="s">
        <v>264</v>
      </c>
      <c r="K22" s="51" t="s">
        <v>77</v>
      </c>
      <c r="L22" s="54" t="s">
        <v>200</v>
      </c>
      <c r="M22" s="61">
        <v>12</v>
      </c>
      <c r="N22" s="50" t="str">
        <f>IF(M22&lt;11.5," ",IF(M22&gt;=15.25,"Nhất",IF(M22&gt;=14.25,"Nhì",IF(M22&gt;=12.5,"Ba","KK"))))</f>
        <v>KK</v>
      </c>
    </row>
    <row r="23" spans="1:14" s="2" customFormat="1" ht="15" customHeight="1">
      <c r="A23" s="6">
        <v>5</v>
      </c>
      <c r="B23" s="6">
        <v>573</v>
      </c>
      <c r="D23" s="7"/>
      <c r="E23" s="11" t="s">
        <v>262</v>
      </c>
      <c r="F23" s="12" t="s">
        <v>74</v>
      </c>
      <c r="G23" s="13" t="s">
        <v>70</v>
      </c>
      <c r="H23" s="16" t="s">
        <v>263</v>
      </c>
      <c r="I23" s="14" t="s">
        <v>71</v>
      </c>
      <c r="J23" s="10" t="s">
        <v>264</v>
      </c>
      <c r="K23" s="15" t="s">
        <v>77</v>
      </c>
      <c r="L23" s="6" t="s">
        <v>200</v>
      </c>
      <c r="M23" s="60">
        <v>11.5</v>
      </c>
      <c r="N23" s="41" t="str">
        <f>IF(M23&lt;11.5," ",IF(M23&gt;=15.25,"Nhất",IF(M23&gt;=14.25,"Nhì",IF(M23&gt;=12.5,"Ba","KK"))))</f>
        <v>KK</v>
      </c>
    </row>
    <row r="24" spans="1:14" ht="15" customHeight="1">
      <c r="A24" s="6">
        <v>1</v>
      </c>
      <c r="B24" s="6">
        <v>677</v>
      </c>
      <c r="C24" s="25"/>
      <c r="D24" s="7"/>
      <c r="E24" s="36" t="s">
        <v>268</v>
      </c>
      <c r="F24" s="37" t="s">
        <v>99</v>
      </c>
      <c r="G24" s="38" t="s">
        <v>73</v>
      </c>
      <c r="H24" s="38" t="s">
        <v>269</v>
      </c>
      <c r="I24" s="40" t="s">
        <v>88</v>
      </c>
      <c r="J24" s="41" t="s">
        <v>264</v>
      </c>
      <c r="K24" s="42" t="s">
        <v>77</v>
      </c>
      <c r="L24" s="52" t="s">
        <v>200</v>
      </c>
      <c r="M24" s="60">
        <v>11.5</v>
      </c>
      <c r="N24" s="41" t="str">
        <f>IF(M24&lt;11.5," ",IF(M24&gt;=15.25,"Nhất",IF(M24&gt;=14.25,"Nhì",IF(M24&gt;=12.5,"Ba","KK"))))</f>
        <v>KK</v>
      </c>
    </row>
    <row r="25" spans="1:14" ht="15" customHeight="1">
      <c r="A25" s="6">
        <v>4</v>
      </c>
      <c r="B25" s="6">
        <v>734</v>
      </c>
      <c r="C25" s="25"/>
      <c r="D25" s="7"/>
      <c r="E25" s="36" t="s">
        <v>283</v>
      </c>
      <c r="F25" s="37" t="s">
        <v>106</v>
      </c>
      <c r="G25" s="38" t="s">
        <v>73</v>
      </c>
      <c r="H25" s="43">
        <v>34800</v>
      </c>
      <c r="I25" s="40" t="s">
        <v>284</v>
      </c>
      <c r="J25" s="41" t="s">
        <v>202</v>
      </c>
      <c r="K25" s="42" t="s">
        <v>77</v>
      </c>
      <c r="L25" s="52" t="s">
        <v>200</v>
      </c>
      <c r="M25" s="60">
        <v>11.5</v>
      </c>
      <c r="N25" s="41" t="str">
        <f>IF(M25&lt;11.5," ",IF(M25&gt;=15.25,"Nhất",IF(M25&gt;=14.25,"Nhì",IF(M25&gt;=12.5,"Ba","KK"))))</f>
        <v>KK</v>
      </c>
    </row>
    <row r="26" spans="1:14" ht="15" customHeight="1">
      <c r="A26" s="6">
        <v>12</v>
      </c>
      <c r="B26" s="6">
        <v>769</v>
      </c>
      <c r="C26" s="25"/>
      <c r="D26" s="7"/>
      <c r="E26" s="36" t="s">
        <v>207</v>
      </c>
      <c r="F26" s="37" t="s">
        <v>208</v>
      </c>
      <c r="G26" s="38" t="s">
        <v>73</v>
      </c>
      <c r="H26" s="43">
        <v>34884</v>
      </c>
      <c r="I26" s="40" t="s">
        <v>139</v>
      </c>
      <c r="J26" s="41" t="s">
        <v>202</v>
      </c>
      <c r="K26" s="42" t="s">
        <v>77</v>
      </c>
      <c r="L26" s="52" t="s">
        <v>200</v>
      </c>
      <c r="M26" s="60">
        <v>11.5</v>
      </c>
      <c r="N26" s="41" t="str">
        <f>IF(M26&lt;11.5," ",IF(M26&gt;=15.25,"Nhất",IF(M26&gt;=14.25,"Nhì",IF(M26&gt;=12.5,"Ba","KK"))))</f>
        <v>KK</v>
      </c>
    </row>
    <row r="27" spans="1:14" ht="15" customHeight="1">
      <c r="A27" s="6">
        <v>1</v>
      </c>
      <c r="B27" s="6">
        <v>866</v>
      </c>
      <c r="C27" s="25"/>
      <c r="D27" s="7"/>
      <c r="E27" s="36" t="s">
        <v>287</v>
      </c>
      <c r="F27" s="37" t="s">
        <v>125</v>
      </c>
      <c r="G27" s="38" t="s">
        <v>73</v>
      </c>
      <c r="H27" s="43">
        <v>34986</v>
      </c>
      <c r="I27" s="40" t="s">
        <v>71</v>
      </c>
      <c r="J27" s="41" t="s">
        <v>202</v>
      </c>
      <c r="K27" s="42" t="s">
        <v>77</v>
      </c>
      <c r="L27" s="52" t="s">
        <v>200</v>
      </c>
      <c r="M27" s="60">
        <v>11.5</v>
      </c>
      <c r="N27" s="41" t="str">
        <f>IF(M27&lt;11.5," ",IF(M27&gt;=15.25,"Nhất",IF(M27&gt;=14.25,"Nhì",IF(M27&gt;=12.5,"Ba","KK"))))</f>
        <v>KK</v>
      </c>
    </row>
    <row r="28" spans="1:14" ht="15" customHeight="1">
      <c r="A28" s="6">
        <v>10</v>
      </c>
      <c r="B28" s="6">
        <v>605</v>
      </c>
      <c r="C28" s="25"/>
      <c r="D28" s="7"/>
      <c r="E28" s="36" t="s">
        <v>281</v>
      </c>
      <c r="F28" s="37" t="s">
        <v>174</v>
      </c>
      <c r="G28" s="38" t="s">
        <v>73</v>
      </c>
      <c r="H28" s="44">
        <v>35049</v>
      </c>
      <c r="I28" s="40" t="s">
        <v>79</v>
      </c>
      <c r="J28" s="41" t="s">
        <v>202</v>
      </c>
      <c r="K28" s="42" t="s">
        <v>77</v>
      </c>
      <c r="L28" s="52" t="s">
        <v>200</v>
      </c>
      <c r="M28" s="60">
        <v>11</v>
      </c>
      <c r="N28" s="41" t="str">
        <f>IF(M28&lt;11.5," ",IF(M28&gt;=15.25,"Nhất",IF(M28&gt;=14.25,"Nhì",IF(M28&gt;=12.5,"Ba","KK"))))</f>
        <v> </v>
      </c>
    </row>
    <row r="29" spans="1:14" ht="15" customHeight="1">
      <c r="A29" s="6">
        <v>3</v>
      </c>
      <c r="B29" s="6">
        <v>679</v>
      </c>
      <c r="C29" s="25"/>
      <c r="D29" s="7"/>
      <c r="E29" s="36" t="s">
        <v>205</v>
      </c>
      <c r="F29" s="37" t="s">
        <v>181</v>
      </c>
      <c r="G29" s="38" t="s">
        <v>73</v>
      </c>
      <c r="H29" s="43">
        <v>34925</v>
      </c>
      <c r="I29" s="40" t="s">
        <v>71</v>
      </c>
      <c r="J29" s="41" t="s">
        <v>202</v>
      </c>
      <c r="K29" s="42" t="s">
        <v>77</v>
      </c>
      <c r="L29" s="52" t="s">
        <v>200</v>
      </c>
      <c r="M29" s="60">
        <v>11</v>
      </c>
      <c r="N29" s="41" t="str">
        <f>IF(M29&lt;11.5," ",IF(M29&gt;=15.25,"Nhất",IF(M29&gt;=14.25,"Nhì",IF(M29&gt;=12.5,"Ba","KK"))))</f>
        <v> </v>
      </c>
    </row>
    <row r="30" spans="1:14" ht="15" customHeight="1">
      <c r="A30" s="6">
        <v>3</v>
      </c>
      <c r="B30" s="6">
        <v>733</v>
      </c>
      <c r="C30" s="25"/>
      <c r="D30" s="7"/>
      <c r="E30" s="36" t="s">
        <v>282</v>
      </c>
      <c r="F30" s="37" t="s">
        <v>106</v>
      </c>
      <c r="G30" s="38" t="s">
        <v>73</v>
      </c>
      <c r="H30" s="44">
        <v>34709</v>
      </c>
      <c r="I30" s="40" t="s">
        <v>71</v>
      </c>
      <c r="J30" s="41" t="s">
        <v>202</v>
      </c>
      <c r="K30" s="42" t="s">
        <v>77</v>
      </c>
      <c r="L30" s="52" t="s">
        <v>200</v>
      </c>
      <c r="M30" s="60">
        <v>11</v>
      </c>
      <c r="N30" s="41" t="str">
        <f>IF(M30&lt;11.5," ",IF(M30&gt;=15.25,"Nhất",IF(M30&gt;=14.25,"Nhì",IF(M30&gt;=12.5,"Ba","KK"))))</f>
        <v> </v>
      </c>
    </row>
    <row r="31" spans="1:14" ht="15" customHeight="1">
      <c r="A31" s="6">
        <v>1</v>
      </c>
      <c r="B31" s="6">
        <v>812</v>
      </c>
      <c r="C31" s="25"/>
      <c r="D31" s="7"/>
      <c r="E31" s="36" t="s">
        <v>286</v>
      </c>
      <c r="F31" s="37" t="s">
        <v>116</v>
      </c>
      <c r="G31" s="38" t="s">
        <v>73</v>
      </c>
      <c r="H31" s="44">
        <v>35058</v>
      </c>
      <c r="I31" s="40" t="s">
        <v>87</v>
      </c>
      <c r="J31" s="41" t="s">
        <v>202</v>
      </c>
      <c r="K31" s="42" t="s">
        <v>77</v>
      </c>
      <c r="L31" s="52" t="s">
        <v>200</v>
      </c>
      <c r="M31" s="60">
        <v>11</v>
      </c>
      <c r="N31" s="41" t="str">
        <f>IF(M31&lt;11.5," ",IF(M31&gt;=15.25,"Nhất",IF(M31&gt;=14.25,"Nhì",IF(M31&gt;=12.5,"Ba","KK"))))</f>
        <v> </v>
      </c>
    </row>
    <row r="32" spans="1:14" ht="15" customHeight="1">
      <c r="A32" s="6">
        <v>8</v>
      </c>
      <c r="B32" s="6">
        <v>846</v>
      </c>
      <c r="C32" s="25"/>
      <c r="D32" s="7"/>
      <c r="E32" s="36" t="s">
        <v>279</v>
      </c>
      <c r="F32" s="37" t="s">
        <v>211</v>
      </c>
      <c r="G32" s="38" t="s">
        <v>73</v>
      </c>
      <c r="H32" s="39" t="s">
        <v>280</v>
      </c>
      <c r="I32" s="40" t="s">
        <v>79</v>
      </c>
      <c r="J32" s="41" t="s">
        <v>264</v>
      </c>
      <c r="K32" s="42" t="s">
        <v>77</v>
      </c>
      <c r="L32" s="52" t="s">
        <v>200</v>
      </c>
      <c r="M32" s="60">
        <v>11</v>
      </c>
      <c r="N32" s="41" t="str">
        <f>IF(M32&lt;11.5," ",IF(M32&gt;=15.25,"Nhất",IF(M32&gt;=14.25,"Nhì",IF(M32&gt;=12.5,"Ba","KK"))))</f>
        <v> </v>
      </c>
    </row>
    <row r="33" spans="1:14" ht="15" customHeight="1">
      <c r="A33" s="6">
        <v>7</v>
      </c>
      <c r="B33" s="6">
        <v>791</v>
      </c>
      <c r="C33" s="25"/>
      <c r="D33" s="7"/>
      <c r="E33" s="36" t="s">
        <v>108</v>
      </c>
      <c r="F33" s="37" t="s">
        <v>209</v>
      </c>
      <c r="G33" s="38" t="s">
        <v>73</v>
      </c>
      <c r="H33" s="39" t="s">
        <v>278</v>
      </c>
      <c r="I33" s="40" t="s">
        <v>71</v>
      </c>
      <c r="J33" s="41" t="s">
        <v>264</v>
      </c>
      <c r="K33" s="42" t="s">
        <v>77</v>
      </c>
      <c r="L33" s="52" t="s">
        <v>200</v>
      </c>
      <c r="M33" s="60">
        <v>10.5</v>
      </c>
      <c r="N33" s="41" t="str">
        <f>IF(M33&lt;11.5," ",IF(M33&gt;=15.25,"Nhất",IF(M33&gt;=14.25,"Nhì",IF(M33&gt;=12.5,"Ba","KK"))))</f>
        <v> </v>
      </c>
    </row>
    <row r="34" spans="1:14" ht="15" customHeight="1">
      <c r="A34" s="6">
        <v>11</v>
      </c>
      <c r="B34" s="6">
        <v>768</v>
      </c>
      <c r="C34" s="25"/>
      <c r="D34" s="7"/>
      <c r="E34" s="36" t="s">
        <v>285</v>
      </c>
      <c r="F34" s="37" t="s">
        <v>208</v>
      </c>
      <c r="G34" s="38" t="s">
        <v>73</v>
      </c>
      <c r="H34" s="43">
        <v>34715</v>
      </c>
      <c r="I34" s="40" t="s">
        <v>71</v>
      </c>
      <c r="J34" s="41" t="s">
        <v>202</v>
      </c>
      <c r="K34" s="42" t="s">
        <v>77</v>
      </c>
      <c r="L34" s="52" t="s">
        <v>200</v>
      </c>
      <c r="M34" s="60">
        <v>10</v>
      </c>
      <c r="N34" s="41" t="str">
        <f>IF(M34&lt;11.5," ",IF(M34&gt;=15.25,"Nhất",IF(M34&gt;=14.25,"Nhì",IF(M34&gt;=12.5,"Ba","KK"))))</f>
        <v> </v>
      </c>
    </row>
    <row r="35" spans="1:14" ht="15" customHeight="1">
      <c r="A35" s="6">
        <v>8</v>
      </c>
      <c r="B35" s="6">
        <v>576</v>
      </c>
      <c r="C35" s="25"/>
      <c r="D35" s="7"/>
      <c r="E35" s="11" t="s">
        <v>201</v>
      </c>
      <c r="F35" s="12" t="s">
        <v>172</v>
      </c>
      <c r="G35" s="13" t="s">
        <v>73</v>
      </c>
      <c r="H35" s="31">
        <v>34952</v>
      </c>
      <c r="I35" s="14" t="s">
        <v>75</v>
      </c>
      <c r="J35" s="10" t="s">
        <v>202</v>
      </c>
      <c r="K35" s="15" t="s">
        <v>77</v>
      </c>
      <c r="L35" s="6" t="s">
        <v>200</v>
      </c>
      <c r="M35" s="60">
        <v>9.5</v>
      </c>
      <c r="N35" s="41" t="str">
        <f>IF(M35&lt;11.5," ",IF(M35&gt;=15.25,"Nhất",IF(M35&gt;=14.25,"Nhì",IF(M35&gt;=12.5,"Ba","KK"))))</f>
        <v> </v>
      </c>
    </row>
    <row r="36" spans="1:14" ht="15" customHeight="1">
      <c r="A36" s="6">
        <v>9</v>
      </c>
      <c r="B36" s="6">
        <v>631</v>
      </c>
      <c r="C36" s="25"/>
      <c r="D36" s="7"/>
      <c r="E36" s="36" t="s">
        <v>203</v>
      </c>
      <c r="F36" s="37" t="s">
        <v>90</v>
      </c>
      <c r="G36" s="38" t="s">
        <v>73</v>
      </c>
      <c r="H36" s="44">
        <v>35055</v>
      </c>
      <c r="I36" s="40" t="s">
        <v>71</v>
      </c>
      <c r="J36" s="41" t="s">
        <v>202</v>
      </c>
      <c r="K36" s="42" t="s">
        <v>77</v>
      </c>
      <c r="L36" s="52" t="s">
        <v>200</v>
      </c>
      <c r="M36" s="60">
        <v>9</v>
      </c>
      <c r="N36" s="41" t="str">
        <f>IF(M36&lt;11.5," ",IF(M36&gt;=15.25,"Nhất",IF(M36&gt;=14.25,"Nhì",IF(M36&gt;=12.5,"Ba","KK"))))</f>
        <v> </v>
      </c>
    </row>
    <row r="37" spans="1:14" s="2" customFormat="1" ht="15" customHeight="1">
      <c r="A37" s="6">
        <v>7</v>
      </c>
      <c r="B37" s="6">
        <v>737</v>
      </c>
      <c r="C37" s="25"/>
      <c r="D37" s="7"/>
      <c r="E37" s="36" t="s">
        <v>164</v>
      </c>
      <c r="F37" s="37" t="s">
        <v>270</v>
      </c>
      <c r="G37" s="38" t="s">
        <v>73</v>
      </c>
      <c r="H37" s="43" t="s">
        <v>271</v>
      </c>
      <c r="I37" s="40" t="s">
        <v>71</v>
      </c>
      <c r="J37" s="41" t="s">
        <v>264</v>
      </c>
      <c r="K37" s="42" t="s">
        <v>77</v>
      </c>
      <c r="L37" s="52" t="s">
        <v>200</v>
      </c>
      <c r="M37" s="60">
        <v>9</v>
      </c>
      <c r="N37" s="41" t="str">
        <f>IF(M37&lt;11.5," ",IF(M37&gt;=15.25,"Nhất",IF(M37&gt;=14.25,"Nhì",IF(M37&gt;=12.5,"Ba","KK"))))</f>
        <v> </v>
      </c>
    </row>
    <row r="38" spans="1:14" s="2" customFormat="1" ht="15" customHeight="1">
      <c r="A38" s="6">
        <v>6</v>
      </c>
      <c r="B38" s="6">
        <v>763</v>
      </c>
      <c r="C38" s="25"/>
      <c r="D38" s="7"/>
      <c r="E38" s="36" t="s">
        <v>274</v>
      </c>
      <c r="F38" s="37" t="s">
        <v>182</v>
      </c>
      <c r="G38" s="38" t="s">
        <v>73</v>
      </c>
      <c r="H38" s="39" t="s">
        <v>275</v>
      </c>
      <c r="I38" s="40" t="s">
        <v>71</v>
      </c>
      <c r="J38" s="41" t="s">
        <v>264</v>
      </c>
      <c r="K38" s="42" t="s">
        <v>77</v>
      </c>
      <c r="L38" s="52" t="s">
        <v>200</v>
      </c>
      <c r="M38" s="60">
        <v>8</v>
      </c>
      <c r="N38" s="41" t="str">
        <f>IF(M38&lt;11.5," ",IF(M38&gt;=15.25,"Nhất",IF(M38&gt;=14.25,"Nhì",IF(M38&gt;=12.5,"Ba","KK"))))</f>
        <v> </v>
      </c>
    </row>
  </sheetData>
  <sheetProtection/>
  <mergeCells count="19">
    <mergeCell ref="A4:N4"/>
    <mergeCell ref="A5:N5"/>
    <mergeCell ref="M7:M8"/>
    <mergeCell ref="N7:N8"/>
    <mergeCell ref="K7:K8"/>
    <mergeCell ref="L7:L8"/>
    <mergeCell ref="I7:I8"/>
    <mergeCell ref="J7:J8"/>
    <mergeCell ref="H1:L1"/>
    <mergeCell ref="H2:L2"/>
    <mergeCell ref="A1:G1"/>
    <mergeCell ref="A2:G2"/>
    <mergeCell ref="A7:A8"/>
    <mergeCell ref="B7:B8"/>
    <mergeCell ref="C7:C8"/>
    <mergeCell ref="E7:F8"/>
    <mergeCell ref="G7:G8"/>
    <mergeCell ref="H7:H8"/>
    <mergeCell ref="D7:D8"/>
  </mergeCells>
  <printOptions/>
  <pageMargins left="0.26" right="0.21" top="0.19" bottom="0.17" header="0.17" footer="0.17"/>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N28"/>
  <sheetViews>
    <sheetView zoomScalePageLayoutView="0" workbookViewId="0" topLeftCell="A15">
      <selection activeCell="K23" sqref="K23"/>
    </sheetView>
  </sheetViews>
  <sheetFormatPr defaultColWidth="9.140625" defaultRowHeight="12.75"/>
  <cols>
    <col min="1" max="1" width="3.28125" style="35" customWidth="1"/>
    <col min="2" max="2" width="7.140625" style="35" customWidth="1"/>
    <col min="3" max="3" width="12.140625" style="35" hidden="1" customWidth="1"/>
    <col min="4" max="4" width="6.421875" style="35" hidden="1" customWidth="1"/>
    <col min="5" max="5" width="22.57421875" style="35" customWidth="1"/>
    <col min="6" max="6" width="7.8515625" style="35" customWidth="1"/>
    <col min="7" max="7" width="7.8515625" style="35" bestFit="1" customWidth="1"/>
    <col min="8" max="8" width="11.7109375" style="35" customWidth="1"/>
    <col min="9" max="9" width="20.7109375" style="35" customWidth="1"/>
    <col min="10" max="10" width="7.421875" style="35" bestFit="1" customWidth="1"/>
    <col min="11" max="11" width="19.421875" style="35" customWidth="1"/>
    <col min="12" max="12" width="10.28125" style="35" customWidth="1"/>
    <col min="13" max="13" width="7.140625" style="35" customWidth="1"/>
    <col min="14" max="14" width="9.28125" style="35" customWidth="1"/>
    <col min="15" max="16384" width="9.140625" style="35" customWidth="1"/>
  </cols>
  <sheetData>
    <row r="1" spans="1:12" s="2" customFormat="1" ht="15.75">
      <c r="A1" s="118" t="s">
        <v>57</v>
      </c>
      <c r="B1" s="118"/>
      <c r="C1" s="118"/>
      <c r="D1" s="118"/>
      <c r="E1" s="118"/>
      <c r="F1" s="118"/>
      <c r="G1" s="118"/>
      <c r="H1" s="118" t="s">
        <v>123</v>
      </c>
      <c r="I1" s="118"/>
      <c r="J1" s="118"/>
      <c r="K1" s="118"/>
      <c r="L1" s="118"/>
    </row>
    <row r="2" spans="1:12" s="2" customFormat="1" ht="15.75">
      <c r="A2" s="119" t="s">
        <v>50</v>
      </c>
      <c r="B2" s="119"/>
      <c r="C2" s="119"/>
      <c r="D2" s="119"/>
      <c r="E2" s="119"/>
      <c r="F2" s="119"/>
      <c r="G2" s="119"/>
      <c r="H2" s="119" t="s">
        <v>124</v>
      </c>
      <c r="I2" s="119"/>
      <c r="J2" s="119"/>
      <c r="K2" s="119"/>
      <c r="L2" s="119"/>
    </row>
    <row r="3" spans="1:12" s="2" customFormat="1" ht="3.75" customHeight="1">
      <c r="A3" s="4"/>
      <c r="B3" s="4"/>
      <c r="C3" s="4"/>
      <c r="D3" s="4"/>
      <c r="H3" s="5"/>
      <c r="L3" s="5"/>
    </row>
    <row r="4" spans="1:14" s="2" customFormat="1" ht="15.75" customHeight="1">
      <c r="A4" s="116" t="s">
        <v>49</v>
      </c>
      <c r="B4" s="116"/>
      <c r="C4" s="116"/>
      <c r="D4" s="116"/>
      <c r="E4" s="116"/>
      <c r="F4" s="116"/>
      <c r="G4" s="116"/>
      <c r="H4" s="116"/>
      <c r="I4" s="116"/>
      <c r="J4" s="116"/>
      <c r="K4" s="116"/>
      <c r="L4" s="116"/>
      <c r="M4" s="116"/>
      <c r="N4" s="116"/>
    </row>
    <row r="5" spans="1:14" s="2" customFormat="1" ht="23.25" customHeight="1">
      <c r="A5" s="116" t="s">
        <v>46</v>
      </c>
      <c r="B5" s="116"/>
      <c r="C5" s="116"/>
      <c r="D5" s="116"/>
      <c r="E5" s="116"/>
      <c r="F5" s="116"/>
      <c r="G5" s="116"/>
      <c r="H5" s="116"/>
      <c r="I5" s="116"/>
      <c r="J5" s="116"/>
      <c r="K5" s="116"/>
      <c r="L5" s="116"/>
      <c r="M5" s="116"/>
      <c r="N5" s="116"/>
    </row>
    <row r="6" ht="8.25" customHeight="1"/>
    <row r="7" spans="1:14" ht="15" customHeight="1">
      <c r="A7" s="114" t="s">
        <v>59</v>
      </c>
      <c r="B7" s="114" t="s">
        <v>60</v>
      </c>
      <c r="C7" s="114" t="s">
        <v>61</v>
      </c>
      <c r="D7" s="114" t="s">
        <v>121</v>
      </c>
      <c r="E7" s="120" t="s">
        <v>62</v>
      </c>
      <c r="F7" s="121"/>
      <c r="G7" s="114" t="s">
        <v>63</v>
      </c>
      <c r="H7" s="114" t="s">
        <v>64</v>
      </c>
      <c r="I7" s="114" t="s">
        <v>65</v>
      </c>
      <c r="J7" s="117" t="s">
        <v>66</v>
      </c>
      <c r="K7" s="114" t="s">
        <v>67</v>
      </c>
      <c r="L7" s="114" t="s">
        <v>68</v>
      </c>
      <c r="M7" s="114" t="s">
        <v>51</v>
      </c>
      <c r="N7" s="114" t="s">
        <v>52</v>
      </c>
    </row>
    <row r="8" spans="1:14" ht="17.25" customHeight="1">
      <c r="A8" s="115"/>
      <c r="B8" s="115"/>
      <c r="C8" s="115"/>
      <c r="D8" s="115"/>
      <c r="E8" s="122"/>
      <c r="F8" s="123"/>
      <c r="G8" s="115"/>
      <c r="H8" s="115"/>
      <c r="I8" s="115"/>
      <c r="J8" s="117"/>
      <c r="K8" s="115"/>
      <c r="L8" s="115"/>
      <c r="M8" s="115"/>
      <c r="N8" s="115"/>
    </row>
    <row r="9" spans="1:14" ht="15.75" customHeight="1">
      <c r="A9" s="6">
        <v>20</v>
      </c>
      <c r="B9" s="6">
        <v>939</v>
      </c>
      <c r="C9" s="25"/>
      <c r="D9" s="7"/>
      <c r="E9" s="36" t="s">
        <v>298</v>
      </c>
      <c r="F9" s="37" t="s">
        <v>299</v>
      </c>
      <c r="G9" s="38" t="s">
        <v>73</v>
      </c>
      <c r="H9" s="44">
        <v>35278</v>
      </c>
      <c r="I9" s="40" t="s">
        <v>71</v>
      </c>
      <c r="J9" s="41" t="s">
        <v>296</v>
      </c>
      <c r="K9" s="42" t="s">
        <v>77</v>
      </c>
      <c r="L9" s="42" t="s">
        <v>226</v>
      </c>
      <c r="M9" s="60">
        <v>16.3</v>
      </c>
      <c r="N9" s="41" t="str">
        <f>IF(M9&lt;10," ",IF(M9&gt;=16,"Nhất",IF(M9&gt;=13,"Nhì",IF(M9&gt;=12,"Ba","KK"))))</f>
        <v>Nhất</v>
      </c>
    </row>
    <row r="10" spans="1:14" ht="15.75" customHeight="1">
      <c r="A10" s="6">
        <v>5</v>
      </c>
      <c r="B10" s="6">
        <v>972</v>
      </c>
      <c r="C10" s="25"/>
      <c r="D10" s="7"/>
      <c r="E10" s="36" t="s">
        <v>305</v>
      </c>
      <c r="F10" s="37" t="s">
        <v>165</v>
      </c>
      <c r="G10" s="38" t="s">
        <v>73</v>
      </c>
      <c r="H10" s="38">
        <v>35271</v>
      </c>
      <c r="I10" s="40" t="s">
        <v>71</v>
      </c>
      <c r="J10" s="41" t="s">
        <v>296</v>
      </c>
      <c r="K10" s="42" t="s">
        <v>77</v>
      </c>
      <c r="L10" s="42" t="s">
        <v>226</v>
      </c>
      <c r="M10" s="60">
        <v>15</v>
      </c>
      <c r="N10" s="41" t="str">
        <f>IF(M10&lt;10," ",IF(M10&gt;=16,"Nhất",IF(M10&gt;=13,"Nhì",IF(M10&gt;=12,"Ba","KK"))))</f>
        <v>Nhì</v>
      </c>
    </row>
    <row r="11" spans="1:14" ht="15.75" customHeight="1">
      <c r="A11" s="6">
        <v>10</v>
      </c>
      <c r="B11" s="6">
        <v>953</v>
      </c>
      <c r="C11" s="25"/>
      <c r="D11" s="7"/>
      <c r="E11" s="36" t="s">
        <v>300</v>
      </c>
      <c r="F11" s="37" t="s">
        <v>221</v>
      </c>
      <c r="G11" s="38" t="s">
        <v>70</v>
      </c>
      <c r="H11" s="39">
        <v>35291</v>
      </c>
      <c r="I11" s="40" t="s">
        <v>71</v>
      </c>
      <c r="J11" s="41" t="s">
        <v>296</v>
      </c>
      <c r="K11" s="42" t="s">
        <v>77</v>
      </c>
      <c r="L11" s="42" t="s">
        <v>226</v>
      </c>
      <c r="M11" s="60">
        <v>14.1</v>
      </c>
      <c r="N11" s="41" t="str">
        <f>IF(M11&lt;10," ",IF(M11&gt;=16,"Nhất",IF(M11&gt;=13,"Nhì",IF(M11&gt;=12,"Ba","KK"))))</f>
        <v>Nhì</v>
      </c>
    </row>
    <row r="12" spans="1:14" ht="15.75" customHeight="1">
      <c r="A12" s="6">
        <v>6</v>
      </c>
      <c r="B12" s="6">
        <v>1021</v>
      </c>
      <c r="C12" s="25"/>
      <c r="D12" s="7"/>
      <c r="E12" s="36" t="s">
        <v>308</v>
      </c>
      <c r="F12" s="37" t="s">
        <v>116</v>
      </c>
      <c r="G12" s="38" t="s">
        <v>73</v>
      </c>
      <c r="H12" s="39">
        <v>35122</v>
      </c>
      <c r="I12" s="40" t="s">
        <v>71</v>
      </c>
      <c r="J12" s="41" t="s">
        <v>296</v>
      </c>
      <c r="K12" s="42" t="s">
        <v>77</v>
      </c>
      <c r="L12" s="42" t="s">
        <v>226</v>
      </c>
      <c r="M12" s="60">
        <v>13.6</v>
      </c>
      <c r="N12" s="41" t="str">
        <f>IF(M12&lt;10," ",IF(M12&gt;=16,"Nhất",IF(M12&gt;=13,"Nhì",IF(M12&gt;=12,"Ba","KK"))))</f>
        <v>Nhì</v>
      </c>
    </row>
    <row r="13" spans="1:14" ht="15.75" customHeight="1">
      <c r="A13" s="6">
        <v>8</v>
      </c>
      <c r="B13" s="6">
        <v>927</v>
      </c>
      <c r="C13" s="25"/>
      <c r="D13" s="7"/>
      <c r="E13" s="36" t="s">
        <v>297</v>
      </c>
      <c r="F13" s="37" t="s">
        <v>178</v>
      </c>
      <c r="G13" s="38" t="s">
        <v>73</v>
      </c>
      <c r="H13" s="44">
        <v>35288</v>
      </c>
      <c r="I13" s="40" t="s">
        <v>71</v>
      </c>
      <c r="J13" s="41" t="s">
        <v>296</v>
      </c>
      <c r="K13" s="42" t="s">
        <v>77</v>
      </c>
      <c r="L13" s="42" t="s">
        <v>226</v>
      </c>
      <c r="M13" s="60">
        <v>13.5</v>
      </c>
      <c r="N13" s="41" t="str">
        <f>IF(M13&lt;10," ",IF(M13&gt;=16,"Nhất",IF(M13&gt;=13,"Nhì",IF(M13&gt;=12,"Ba","KK"))))</f>
        <v>Nhì</v>
      </c>
    </row>
    <row r="14" spans="1:14" ht="15.75" customHeight="1">
      <c r="A14" s="6">
        <v>14</v>
      </c>
      <c r="B14" s="6">
        <v>933</v>
      </c>
      <c r="C14" s="25"/>
      <c r="D14" s="7"/>
      <c r="E14" s="36" t="s">
        <v>313</v>
      </c>
      <c r="F14" s="37" t="s">
        <v>258</v>
      </c>
      <c r="G14" s="38" t="s">
        <v>73</v>
      </c>
      <c r="H14" s="43">
        <v>34954</v>
      </c>
      <c r="I14" s="40" t="s">
        <v>71</v>
      </c>
      <c r="J14" s="41" t="s">
        <v>227</v>
      </c>
      <c r="K14" s="42" t="s">
        <v>77</v>
      </c>
      <c r="L14" s="42" t="s">
        <v>226</v>
      </c>
      <c r="M14" s="60">
        <v>13.3</v>
      </c>
      <c r="N14" s="41" t="str">
        <f>IF(M14&lt;10," ",IF(M14&gt;=16,"Nhất",IF(M14&gt;=13,"Nhì",IF(M14&gt;=12,"Ba","KK"))))</f>
        <v>Nhì</v>
      </c>
    </row>
    <row r="15" spans="1:14" ht="15.75" customHeight="1">
      <c r="A15" s="6">
        <v>13</v>
      </c>
      <c r="B15" s="6">
        <v>1028</v>
      </c>
      <c r="C15" s="25"/>
      <c r="D15" s="7"/>
      <c r="E15" s="36" t="s">
        <v>309</v>
      </c>
      <c r="F15" s="37" t="s">
        <v>118</v>
      </c>
      <c r="G15" s="38" t="s">
        <v>73</v>
      </c>
      <c r="H15" s="39">
        <v>35278</v>
      </c>
      <c r="I15" s="40" t="s">
        <v>310</v>
      </c>
      <c r="J15" s="41" t="s">
        <v>296</v>
      </c>
      <c r="K15" s="42" t="s">
        <v>77</v>
      </c>
      <c r="L15" s="42" t="s">
        <v>226</v>
      </c>
      <c r="M15" s="60">
        <v>13.2</v>
      </c>
      <c r="N15" s="41" t="str">
        <f>IF(M15&lt;10," ",IF(M15&gt;=16,"Nhất",IF(M15&gt;=13,"Nhì",IF(M15&gt;=12,"Ba","KK"))))</f>
        <v>Nhì</v>
      </c>
    </row>
    <row r="16" spans="1:14" ht="15.75" customHeight="1">
      <c r="A16" s="6">
        <v>24</v>
      </c>
      <c r="B16" s="6">
        <v>1064</v>
      </c>
      <c r="C16" s="25"/>
      <c r="D16" s="7"/>
      <c r="E16" s="36" t="s">
        <v>311</v>
      </c>
      <c r="F16" s="37" t="s">
        <v>188</v>
      </c>
      <c r="G16" s="38" t="s">
        <v>73</v>
      </c>
      <c r="H16" s="45">
        <v>35412</v>
      </c>
      <c r="I16" s="40" t="s">
        <v>71</v>
      </c>
      <c r="J16" s="41" t="s">
        <v>296</v>
      </c>
      <c r="K16" s="42" t="s">
        <v>77</v>
      </c>
      <c r="L16" s="42" t="s">
        <v>226</v>
      </c>
      <c r="M16" s="60">
        <v>12.9</v>
      </c>
      <c r="N16" s="41" t="str">
        <f>IF(M16&lt;10," ",IF(M16&gt;=16,"Nhất",IF(M16&gt;=13,"Nhì",IF(M16&gt;=12,"Ba","KK"))))</f>
        <v>Ba</v>
      </c>
    </row>
    <row r="17" spans="1:14" ht="15.75" customHeight="1">
      <c r="A17" s="6">
        <v>5</v>
      </c>
      <c r="B17" s="6">
        <v>1020</v>
      </c>
      <c r="C17" s="25"/>
      <c r="D17" s="7"/>
      <c r="E17" s="36" t="s">
        <v>214</v>
      </c>
      <c r="F17" s="37" t="s">
        <v>116</v>
      </c>
      <c r="G17" s="38" t="s">
        <v>73</v>
      </c>
      <c r="H17" s="38">
        <v>34805</v>
      </c>
      <c r="I17" s="40" t="s">
        <v>71</v>
      </c>
      <c r="J17" s="41" t="s">
        <v>227</v>
      </c>
      <c r="K17" s="42" t="s">
        <v>77</v>
      </c>
      <c r="L17" s="42" t="s">
        <v>226</v>
      </c>
      <c r="M17" s="60">
        <v>12.6</v>
      </c>
      <c r="N17" s="41" t="str">
        <f>IF(M17&lt;10," ",IF(M17&gt;=16,"Nhất",IF(M17&gt;=13,"Nhì",IF(M17&gt;=12,"Ba","KK"))))</f>
        <v>Ba</v>
      </c>
    </row>
    <row r="18" spans="1:14" ht="15.75" customHeight="1">
      <c r="A18" s="6">
        <v>6</v>
      </c>
      <c r="B18" s="6">
        <v>1046</v>
      </c>
      <c r="C18" s="25"/>
      <c r="D18" s="7"/>
      <c r="E18" s="36" t="s">
        <v>319</v>
      </c>
      <c r="F18" s="37" t="s">
        <v>128</v>
      </c>
      <c r="G18" s="38" t="s">
        <v>73</v>
      </c>
      <c r="H18" s="38">
        <v>34967</v>
      </c>
      <c r="I18" s="40" t="s">
        <v>75</v>
      </c>
      <c r="J18" s="41" t="s">
        <v>227</v>
      </c>
      <c r="K18" s="42" t="s">
        <v>77</v>
      </c>
      <c r="L18" s="42" t="s">
        <v>226</v>
      </c>
      <c r="M18" s="60">
        <v>12.6</v>
      </c>
      <c r="N18" s="41" t="str">
        <f>IF(M18&lt;10," ",IF(M18&gt;=16,"Nhất",IF(M18&gt;=13,"Nhì",IF(M18&gt;=12,"Ba","KK"))))</f>
        <v>Ba</v>
      </c>
    </row>
    <row r="19" spans="1:14" ht="15.75" customHeight="1">
      <c r="A19" s="6">
        <v>7</v>
      </c>
      <c r="B19" s="6">
        <v>974</v>
      </c>
      <c r="C19" s="25"/>
      <c r="D19" s="7"/>
      <c r="E19" s="36" t="s">
        <v>316</v>
      </c>
      <c r="F19" s="37" t="s">
        <v>144</v>
      </c>
      <c r="G19" s="38" t="s">
        <v>70</v>
      </c>
      <c r="H19" s="38">
        <v>34708</v>
      </c>
      <c r="I19" s="40" t="s">
        <v>75</v>
      </c>
      <c r="J19" s="41" t="s">
        <v>227</v>
      </c>
      <c r="K19" s="42" t="s">
        <v>77</v>
      </c>
      <c r="L19" s="42" t="s">
        <v>226</v>
      </c>
      <c r="M19" s="60">
        <v>12.5</v>
      </c>
      <c r="N19" s="41" t="str">
        <f>IF(M19&lt;10," ",IF(M19&gt;=16,"Nhất",IF(M19&gt;=13,"Nhì",IF(M19&gt;=12,"Ba","KK"))))</f>
        <v>Ba</v>
      </c>
    </row>
    <row r="20" spans="1:14" ht="15.75" customHeight="1">
      <c r="A20" s="6">
        <v>15</v>
      </c>
      <c r="B20" s="6">
        <v>958</v>
      </c>
      <c r="C20" s="25"/>
      <c r="D20" s="7"/>
      <c r="E20" s="36" t="s">
        <v>301</v>
      </c>
      <c r="F20" s="37" t="s">
        <v>98</v>
      </c>
      <c r="G20" s="38" t="s">
        <v>70</v>
      </c>
      <c r="H20" s="39">
        <v>35124</v>
      </c>
      <c r="I20" s="40" t="s">
        <v>71</v>
      </c>
      <c r="J20" s="41" t="s">
        <v>296</v>
      </c>
      <c r="K20" s="42" t="s">
        <v>77</v>
      </c>
      <c r="L20" s="42" t="s">
        <v>226</v>
      </c>
      <c r="M20" s="60">
        <v>12.3</v>
      </c>
      <c r="N20" s="41" t="str">
        <f>IF(M20&lt;10," ",IF(M20&gt;=16,"Nhất",IF(M20&gt;=13,"Nhì",IF(M20&gt;=12,"Ba","KK"))))</f>
        <v>Ba</v>
      </c>
    </row>
    <row r="21" spans="1:14" ht="15.75" customHeight="1">
      <c r="A21" s="6">
        <v>4</v>
      </c>
      <c r="B21" s="6">
        <v>1019</v>
      </c>
      <c r="C21" s="25"/>
      <c r="D21" s="7"/>
      <c r="E21" s="36" t="s">
        <v>306</v>
      </c>
      <c r="F21" s="37" t="s">
        <v>209</v>
      </c>
      <c r="G21" s="38" t="s">
        <v>73</v>
      </c>
      <c r="H21" s="43" t="s">
        <v>54</v>
      </c>
      <c r="I21" s="40" t="s">
        <v>71</v>
      </c>
      <c r="J21" s="41" t="s">
        <v>296</v>
      </c>
      <c r="K21" s="42" t="s">
        <v>77</v>
      </c>
      <c r="L21" s="42" t="s">
        <v>226</v>
      </c>
      <c r="M21" s="60">
        <v>12.2</v>
      </c>
      <c r="N21" s="41" t="str">
        <f>IF(M21&lt;10," ",IF(M21&gt;=16,"Nhất",IF(M21&gt;=13,"Nhì",IF(M21&gt;=12,"Ba","KK"))))</f>
        <v>Ba</v>
      </c>
    </row>
    <row r="22" spans="1:14" ht="15.75" customHeight="1">
      <c r="A22" s="6">
        <v>4</v>
      </c>
      <c r="B22" s="6">
        <v>923</v>
      </c>
      <c r="C22" s="25"/>
      <c r="D22" s="7"/>
      <c r="E22" s="36" t="s">
        <v>294</v>
      </c>
      <c r="F22" s="37" t="s">
        <v>172</v>
      </c>
      <c r="G22" s="38" t="s">
        <v>73</v>
      </c>
      <c r="H22" s="43">
        <v>35115</v>
      </c>
      <c r="I22" s="40" t="s">
        <v>295</v>
      </c>
      <c r="J22" s="41" t="s">
        <v>296</v>
      </c>
      <c r="K22" s="42" t="s">
        <v>77</v>
      </c>
      <c r="L22" s="42" t="s">
        <v>226</v>
      </c>
      <c r="M22" s="60">
        <v>11.7</v>
      </c>
      <c r="N22" s="41" t="str">
        <f>IF(M22&lt;10," ",IF(M22&gt;=16,"Nhất",IF(M22&gt;=13,"Nhì",IF(M22&gt;=12,"Ba","KK"))))</f>
        <v>KK</v>
      </c>
    </row>
    <row r="23" spans="1:14" ht="15.75" customHeight="1">
      <c r="A23" s="6">
        <v>19</v>
      </c>
      <c r="B23" s="6">
        <v>938</v>
      </c>
      <c r="C23" s="25"/>
      <c r="D23" s="7"/>
      <c r="E23" s="36" t="s">
        <v>314</v>
      </c>
      <c r="F23" s="37" t="s">
        <v>89</v>
      </c>
      <c r="G23" s="38" t="s">
        <v>73</v>
      </c>
      <c r="H23" s="43" t="s">
        <v>315</v>
      </c>
      <c r="I23" s="40" t="s">
        <v>71</v>
      </c>
      <c r="J23" s="41" t="s">
        <v>227</v>
      </c>
      <c r="K23" s="42" t="s">
        <v>77</v>
      </c>
      <c r="L23" s="42" t="s">
        <v>226</v>
      </c>
      <c r="M23" s="60">
        <v>11.7</v>
      </c>
      <c r="N23" s="41" t="str">
        <f>IF(M23&lt;10," ",IF(M23&gt;=16,"Nhất",IF(M23&gt;=13,"Nhì",IF(M23&gt;=12,"Ba","KK"))))</f>
        <v>KK</v>
      </c>
    </row>
    <row r="24" spans="1:14" ht="15.75" customHeight="1">
      <c r="A24" s="6">
        <v>9</v>
      </c>
      <c r="B24" s="6">
        <v>928</v>
      </c>
      <c r="C24" s="25"/>
      <c r="D24" s="7"/>
      <c r="E24" s="36" t="s">
        <v>312</v>
      </c>
      <c r="F24" s="37" t="s">
        <v>93</v>
      </c>
      <c r="G24" s="38" t="s">
        <v>70</v>
      </c>
      <c r="H24" s="44">
        <v>34964</v>
      </c>
      <c r="I24" s="40" t="s">
        <v>71</v>
      </c>
      <c r="J24" s="41" t="s">
        <v>227</v>
      </c>
      <c r="K24" s="42" t="s">
        <v>77</v>
      </c>
      <c r="L24" s="42" t="s">
        <v>226</v>
      </c>
      <c r="M24" s="60">
        <v>11.4</v>
      </c>
      <c r="N24" s="41" t="str">
        <f>IF(M24&lt;10," ",IF(M24&gt;=16,"Nhất",IF(M24&gt;=13,"Nhì",IF(M24&gt;=12,"Ba","KK"))))</f>
        <v>KK</v>
      </c>
    </row>
    <row r="25" spans="1:14" ht="15.75" customHeight="1">
      <c r="A25" s="8">
        <v>18</v>
      </c>
      <c r="B25" s="8">
        <v>961</v>
      </c>
      <c r="C25" s="26"/>
      <c r="D25" s="9"/>
      <c r="E25" s="46" t="s">
        <v>302</v>
      </c>
      <c r="F25" s="47" t="s">
        <v>303</v>
      </c>
      <c r="G25" s="48" t="s">
        <v>70</v>
      </c>
      <c r="H25" s="48">
        <v>35305</v>
      </c>
      <c r="I25" s="49" t="s">
        <v>71</v>
      </c>
      <c r="J25" s="50" t="s">
        <v>296</v>
      </c>
      <c r="K25" s="51" t="s">
        <v>77</v>
      </c>
      <c r="L25" s="51" t="s">
        <v>226</v>
      </c>
      <c r="M25" s="61">
        <v>11.3</v>
      </c>
      <c r="N25" s="50" t="str">
        <f>IF(M25&lt;10," ",IF(M25&gt;=16,"Nhất",IF(M25&gt;=13,"Nhì",IF(M25&gt;=12,"Ba","KK"))))</f>
        <v>KK</v>
      </c>
    </row>
    <row r="26" spans="1:14" ht="15.75" customHeight="1">
      <c r="A26" s="6">
        <v>21</v>
      </c>
      <c r="B26" s="6">
        <v>1012</v>
      </c>
      <c r="C26" s="25"/>
      <c r="D26" s="17"/>
      <c r="E26" s="36" t="s">
        <v>317</v>
      </c>
      <c r="F26" s="37" t="s">
        <v>147</v>
      </c>
      <c r="G26" s="38" t="s">
        <v>70</v>
      </c>
      <c r="H26" s="38" t="s">
        <v>318</v>
      </c>
      <c r="I26" s="40" t="s">
        <v>71</v>
      </c>
      <c r="J26" s="41" t="s">
        <v>227</v>
      </c>
      <c r="K26" s="42" t="s">
        <v>77</v>
      </c>
      <c r="L26" s="42" t="s">
        <v>226</v>
      </c>
      <c r="M26" s="60">
        <v>10.7</v>
      </c>
      <c r="N26" s="62" t="str">
        <f>IF(M26&lt;10," ",IF(M26&gt;=16,"Nhất",IF(M26&gt;=13,"Nhì",IF(M26&gt;=12,"Ba","KK"))))</f>
        <v>KK</v>
      </c>
    </row>
    <row r="27" spans="1:14" ht="15.75" customHeight="1">
      <c r="A27" s="6">
        <v>8</v>
      </c>
      <c r="B27" s="6">
        <v>1048</v>
      </c>
      <c r="C27" s="25"/>
      <c r="D27" s="7"/>
      <c r="E27" s="36" t="s">
        <v>320</v>
      </c>
      <c r="F27" s="37" t="s">
        <v>129</v>
      </c>
      <c r="G27" s="38" t="s">
        <v>70</v>
      </c>
      <c r="H27" s="39">
        <v>34850</v>
      </c>
      <c r="I27" s="40" t="s">
        <v>284</v>
      </c>
      <c r="J27" s="41" t="s">
        <v>227</v>
      </c>
      <c r="K27" s="42" t="s">
        <v>77</v>
      </c>
      <c r="L27" s="42" t="s">
        <v>226</v>
      </c>
      <c r="M27" s="60">
        <v>10.4</v>
      </c>
      <c r="N27" s="41" t="str">
        <f>IF(M27&lt;10," ",IF(M27&gt;=16,"Nhất",IF(M27&gt;=13,"Nhì",IF(M27&gt;=12,"Ba","KK"))))</f>
        <v>KK</v>
      </c>
    </row>
    <row r="28" spans="1:14" ht="15.75" customHeight="1">
      <c r="A28" s="6">
        <v>20</v>
      </c>
      <c r="B28" s="6">
        <v>963</v>
      </c>
      <c r="C28" s="25"/>
      <c r="D28" s="7"/>
      <c r="E28" s="36" t="s">
        <v>304</v>
      </c>
      <c r="F28" s="37" t="s">
        <v>290</v>
      </c>
      <c r="G28" s="38" t="s">
        <v>73</v>
      </c>
      <c r="H28" s="44">
        <v>35309</v>
      </c>
      <c r="I28" s="40" t="s">
        <v>71</v>
      </c>
      <c r="J28" s="41" t="s">
        <v>296</v>
      </c>
      <c r="K28" s="42" t="s">
        <v>77</v>
      </c>
      <c r="L28" s="42" t="s">
        <v>226</v>
      </c>
      <c r="M28" s="60">
        <v>10</v>
      </c>
      <c r="N28" s="41" t="str">
        <f>IF(M28&lt;10," ",IF(M28&gt;=16,"Nhất",IF(M28&gt;=13,"Nhì",IF(M28&gt;=12,"Ba","KK"))))</f>
        <v>KK</v>
      </c>
    </row>
  </sheetData>
  <sheetProtection/>
  <mergeCells count="19">
    <mergeCell ref="A4:N4"/>
    <mergeCell ref="A5:N5"/>
    <mergeCell ref="M7:M8"/>
    <mergeCell ref="N7:N8"/>
    <mergeCell ref="K7:K8"/>
    <mergeCell ref="I7:I8"/>
    <mergeCell ref="J7:J8"/>
    <mergeCell ref="H7:H8"/>
    <mergeCell ref="L7:L8"/>
    <mergeCell ref="A7:A8"/>
    <mergeCell ref="B7:B8"/>
    <mergeCell ref="C7:C8"/>
    <mergeCell ref="E7:F8"/>
    <mergeCell ref="G7:G8"/>
    <mergeCell ref="H1:L1"/>
    <mergeCell ref="H2:L2"/>
    <mergeCell ref="A1:G1"/>
    <mergeCell ref="A2:G2"/>
    <mergeCell ref="D7:D8"/>
  </mergeCells>
  <printOptions/>
  <pageMargins left="0.34" right="0.21" top="0.17" bottom="0.17" header="0.17" footer="0.17"/>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3:K108"/>
  <sheetViews>
    <sheetView workbookViewId="0" topLeftCell="A24">
      <selection activeCell="F33" sqref="F33:I33"/>
    </sheetView>
  </sheetViews>
  <sheetFormatPr defaultColWidth="9.140625" defaultRowHeight="12.75"/>
  <cols>
    <col min="1" max="1" width="4.57421875" style="69" customWidth="1"/>
    <col min="2" max="2" width="17.28125" style="68" customWidth="1"/>
    <col min="3" max="3" width="11.28125" style="68" customWidth="1"/>
    <col min="4" max="4" width="9.140625" style="68" customWidth="1"/>
    <col min="5" max="5" width="9.140625" style="106" customWidth="1"/>
    <col min="6" max="6" width="8.140625" style="107" customWidth="1"/>
    <col min="7" max="7" width="9.8515625" style="68" customWidth="1"/>
    <col min="8" max="8" width="10.7109375" style="108" customWidth="1"/>
    <col min="9" max="9" width="11.421875" style="68" customWidth="1"/>
    <col min="10" max="10" width="10.28125" style="68" customWidth="1"/>
    <col min="11" max="11" width="12.7109375" style="68" customWidth="1"/>
    <col min="12" max="16384" width="10.00390625" style="68" customWidth="1"/>
  </cols>
  <sheetData>
    <row r="3" spans="1:11" s="58" customFormat="1" ht="15" customHeight="1">
      <c r="A3" s="128" t="s">
        <v>20</v>
      </c>
      <c r="B3" s="128"/>
      <c r="C3" s="128"/>
      <c r="D3" s="129" t="s">
        <v>21</v>
      </c>
      <c r="E3" s="129"/>
      <c r="F3" s="129"/>
      <c r="G3" s="129"/>
      <c r="H3" s="129"/>
      <c r="I3" s="129"/>
      <c r="J3" s="63"/>
      <c r="K3" s="63"/>
    </row>
    <row r="4" spans="1:11" s="58" customFormat="1" ht="15" customHeight="1">
      <c r="A4" s="128" t="s">
        <v>22</v>
      </c>
      <c r="B4" s="128"/>
      <c r="C4" s="128"/>
      <c r="D4" s="129" t="s">
        <v>23</v>
      </c>
      <c r="E4" s="129"/>
      <c r="F4" s="129"/>
      <c r="G4" s="129"/>
      <c r="H4" s="129"/>
      <c r="I4" s="129"/>
      <c r="J4" s="65"/>
      <c r="K4" s="65"/>
    </row>
    <row r="5" spans="1:11" s="58" customFormat="1" ht="5.25" customHeight="1">
      <c r="A5" s="65"/>
      <c r="B5" s="64"/>
      <c r="C5" s="64"/>
      <c r="D5" s="65"/>
      <c r="E5" s="66"/>
      <c r="F5" s="66"/>
      <c r="G5" s="65"/>
      <c r="H5" s="67"/>
      <c r="I5" s="65"/>
      <c r="J5" s="65"/>
      <c r="K5" s="65"/>
    </row>
    <row r="6" spans="1:11" ht="15" customHeight="1">
      <c r="A6" s="69" t="s">
        <v>24</v>
      </c>
      <c r="E6" s="130" t="s">
        <v>43</v>
      </c>
      <c r="F6" s="130"/>
      <c r="G6" s="130"/>
      <c r="H6" s="130"/>
      <c r="I6" s="130"/>
      <c r="K6" s="69"/>
    </row>
    <row r="7" spans="1:11" ht="15" customHeight="1">
      <c r="A7" s="110" t="s">
        <v>25</v>
      </c>
      <c r="B7" s="110"/>
      <c r="C7" s="110"/>
      <c r="D7" s="73"/>
      <c r="E7" s="74"/>
      <c r="F7" s="74"/>
      <c r="G7" s="73"/>
      <c r="H7" s="75"/>
      <c r="I7" s="73"/>
      <c r="J7" s="73"/>
      <c r="K7" s="73"/>
    </row>
    <row r="8" spans="1:11" ht="15" customHeight="1">
      <c r="A8" s="110" t="s">
        <v>44</v>
      </c>
      <c r="B8" s="110"/>
      <c r="C8" s="110"/>
      <c r="D8" s="73"/>
      <c r="E8" s="74"/>
      <c r="F8" s="74"/>
      <c r="G8" s="73"/>
      <c r="H8" s="75"/>
      <c r="I8" s="73"/>
      <c r="J8" s="73"/>
      <c r="K8" s="73"/>
    </row>
    <row r="9" spans="1:11" ht="17.25" customHeight="1">
      <c r="A9" s="76"/>
      <c r="B9" s="76"/>
      <c r="C9" s="76"/>
      <c r="D9" s="76"/>
      <c r="E9" s="77"/>
      <c r="F9" s="77"/>
      <c r="G9" s="76"/>
      <c r="H9" s="78"/>
      <c r="I9" s="76"/>
      <c r="J9" s="76"/>
      <c r="K9" s="76"/>
    </row>
    <row r="10" spans="1:9" ht="18" customHeight="1">
      <c r="A10" s="76"/>
      <c r="B10" s="111" t="s">
        <v>26</v>
      </c>
      <c r="C10" s="111"/>
      <c r="D10" s="111"/>
      <c r="E10" s="111"/>
      <c r="F10" s="111"/>
      <c r="G10" s="111"/>
      <c r="H10" s="111"/>
      <c r="I10" s="111"/>
    </row>
    <row r="11" spans="1:11" s="82" customFormat="1" ht="15" customHeight="1">
      <c r="A11" s="79"/>
      <c r="B11" s="79"/>
      <c r="C11" s="79"/>
      <c r="D11" s="79"/>
      <c r="E11" s="80"/>
      <c r="F11" s="80"/>
      <c r="G11" s="79"/>
      <c r="H11" s="81"/>
      <c r="I11" s="79"/>
      <c r="J11" s="79"/>
      <c r="K11" s="79"/>
    </row>
    <row r="12" spans="1:11" s="82" customFormat="1" ht="108.75" customHeight="1">
      <c r="A12" s="112" t="s">
        <v>45</v>
      </c>
      <c r="B12" s="112"/>
      <c r="C12" s="112"/>
      <c r="D12" s="112"/>
      <c r="E12" s="112"/>
      <c r="F12" s="112"/>
      <c r="G12" s="112"/>
      <c r="H12" s="112"/>
      <c r="I12" s="112"/>
      <c r="J12" s="79"/>
      <c r="K12" s="79"/>
    </row>
    <row r="13" spans="1:11" ht="15" customHeight="1">
      <c r="A13" s="83"/>
      <c r="B13" s="83"/>
      <c r="C13" s="84"/>
      <c r="D13" s="85"/>
      <c r="E13" s="86"/>
      <c r="F13" s="87"/>
      <c r="G13" s="84"/>
      <c r="H13" s="88"/>
      <c r="I13" s="83"/>
      <c r="J13" s="84"/>
      <c r="K13" s="83"/>
    </row>
    <row r="14" spans="1:9" s="90" customFormat="1" ht="24.75" customHeight="1">
      <c r="A14" s="113" t="s">
        <v>59</v>
      </c>
      <c r="B14" s="114" t="s">
        <v>68</v>
      </c>
      <c r="C14" s="114" t="s">
        <v>27</v>
      </c>
      <c r="D14" s="114" t="s">
        <v>28</v>
      </c>
      <c r="E14" s="114" t="s">
        <v>29</v>
      </c>
      <c r="F14" s="114" t="s">
        <v>30</v>
      </c>
      <c r="G14" s="114" t="s">
        <v>31</v>
      </c>
      <c r="H14" s="131" t="s">
        <v>32</v>
      </c>
      <c r="I14" s="132"/>
    </row>
    <row r="15" spans="1:9" s="90" customFormat="1" ht="25.5" customHeight="1">
      <c r="A15" s="113"/>
      <c r="B15" s="115"/>
      <c r="C15" s="115"/>
      <c r="D15" s="115"/>
      <c r="E15" s="115"/>
      <c r="F15" s="115"/>
      <c r="G15" s="115"/>
      <c r="H15" s="89" t="s">
        <v>33</v>
      </c>
      <c r="I15" s="89" t="s">
        <v>34</v>
      </c>
    </row>
    <row r="16" spans="1:9" s="93" customFormat="1" ht="18" customHeight="1">
      <c r="A16" s="109">
        <v>1</v>
      </c>
      <c r="B16" s="91" t="s">
        <v>72</v>
      </c>
      <c r="C16" s="91">
        <v>116</v>
      </c>
      <c r="D16" s="91"/>
      <c r="E16" s="91">
        <v>1</v>
      </c>
      <c r="F16" s="91">
        <v>4</v>
      </c>
      <c r="G16" s="91">
        <v>9</v>
      </c>
      <c r="H16" s="91">
        <f>SUM(D16:G16)</f>
        <v>14</v>
      </c>
      <c r="I16" s="92">
        <f>H16/C16*100</f>
        <v>12.068965517241379</v>
      </c>
    </row>
    <row r="17" spans="1:9" s="93" customFormat="1" ht="18" customHeight="1">
      <c r="A17" s="109">
        <v>2</v>
      </c>
      <c r="B17" s="91" t="s">
        <v>84</v>
      </c>
      <c r="C17" s="91">
        <v>124</v>
      </c>
      <c r="D17" s="91">
        <v>1</v>
      </c>
      <c r="E17" s="91">
        <v>2</v>
      </c>
      <c r="F17" s="91">
        <v>9</v>
      </c>
      <c r="G17" s="91">
        <v>13</v>
      </c>
      <c r="H17" s="91">
        <f aca="true" t="shared" si="0" ref="H17:H24">SUM(D17:G17)</f>
        <v>25</v>
      </c>
      <c r="I17" s="92">
        <f aca="true" t="shared" si="1" ref="I17:I25">H17/C17*100</f>
        <v>20.161290322580644</v>
      </c>
    </row>
    <row r="18" spans="1:9" s="93" customFormat="1" ht="18" customHeight="1">
      <c r="A18" s="109">
        <v>3</v>
      </c>
      <c r="B18" s="91" t="s">
        <v>96</v>
      </c>
      <c r="C18" s="91">
        <v>140</v>
      </c>
      <c r="D18" s="91">
        <v>1</v>
      </c>
      <c r="E18" s="91">
        <v>7</v>
      </c>
      <c r="F18" s="91">
        <v>12</v>
      </c>
      <c r="G18" s="91">
        <v>27</v>
      </c>
      <c r="H18" s="91">
        <f t="shared" si="0"/>
        <v>47</v>
      </c>
      <c r="I18" s="92">
        <f t="shared" si="1"/>
        <v>33.57142857142857</v>
      </c>
    </row>
    <row r="19" spans="1:9" s="93" customFormat="1" ht="18" customHeight="1">
      <c r="A19" s="109">
        <v>4</v>
      </c>
      <c r="B19" s="91" t="s">
        <v>169</v>
      </c>
      <c r="C19" s="91">
        <v>151</v>
      </c>
      <c r="D19" s="91">
        <v>1</v>
      </c>
      <c r="E19" s="91">
        <v>6</v>
      </c>
      <c r="F19" s="91">
        <v>12</v>
      </c>
      <c r="G19" s="91">
        <v>35</v>
      </c>
      <c r="H19" s="91">
        <f t="shared" si="0"/>
        <v>54</v>
      </c>
      <c r="I19" s="92">
        <f t="shared" si="1"/>
        <v>35.76158940397351</v>
      </c>
    </row>
    <row r="20" spans="1:9" s="93" customFormat="1" ht="18" customHeight="1">
      <c r="A20" s="109">
        <v>5</v>
      </c>
      <c r="B20" s="91" t="s">
        <v>194</v>
      </c>
      <c r="C20" s="91">
        <v>37</v>
      </c>
      <c r="D20" s="91">
        <v>1</v>
      </c>
      <c r="E20" s="91">
        <v>1</v>
      </c>
      <c r="F20" s="91">
        <v>2</v>
      </c>
      <c r="G20" s="91">
        <v>2</v>
      </c>
      <c r="H20" s="91">
        <f t="shared" si="0"/>
        <v>6</v>
      </c>
      <c r="I20" s="92">
        <f t="shared" si="1"/>
        <v>16.216216216216218</v>
      </c>
    </row>
    <row r="21" spans="1:9" s="93" customFormat="1" ht="18" customHeight="1">
      <c r="A21" s="109">
        <v>6</v>
      </c>
      <c r="B21" s="91" t="s">
        <v>200</v>
      </c>
      <c r="C21" s="91">
        <v>162</v>
      </c>
      <c r="D21" s="91"/>
      <c r="E21" s="91">
        <v>1</v>
      </c>
      <c r="F21" s="91">
        <v>10</v>
      </c>
      <c r="G21" s="91">
        <v>25</v>
      </c>
      <c r="H21" s="91">
        <f t="shared" si="0"/>
        <v>36</v>
      </c>
      <c r="I21" s="92">
        <f t="shared" si="1"/>
        <v>22.22222222222222</v>
      </c>
    </row>
    <row r="22" spans="1:9" s="93" customFormat="1" ht="18" customHeight="1">
      <c r="A22" s="109">
        <v>7</v>
      </c>
      <c r="B22" s="91" t="s">
        <v>212</v>
      </c>
      <c r="C22" s="91">
        <v>93</v>
      </c>
      <c r="D22" s="91"/>
      <c r="E22" s="91"/>
      <c r="F22" s="91">
        <v>10</v>
      </c>
      <c r="G22" s="91">
        <v>32</v>
      </c>
      <c r="H22" s="91">
        <f t="shared" si="0"/>
        <v>42</v>
      </c>
      <c r="I22" s="92">
        <f t="shared" si="1"/>
        <v>45.16129032258064</v>
      </c>
    </row>
    <row r="23" spans="1:9" s="93" customFormat="1" ht="18" customHeight="1">
      <c r="A23" s="109">
        <v>8</v>
      </c>
      <c r="B23" s="91" t="s">
        <v>218</v>
      </c>
      <c r="C23" s="91">
        <v>96</v>
      </c>
      <c r="D23" s="91">
        <v>1</v>
      </c>
      <c r="E23" s="91">
        <v>3</v>
      </c>
      <c r="F23" s="91">
        <v>7</v>
      </c>
      <c r="G23" s="91">
        <v>19</v>
      </c>
      <c r="H23" s="91">
        <f t="shared" si="0"/>
        <v>30</v>
      </c>
      <c r="I23" s="92">
        <f t="shared" si="1"/>
        <v>31.25</v>
      </c>
    </row>
    <row r="24" spans="1:9" s="93" customFormat="1" ht="15" customHeight="1">
      <c r="A24" s="109">
        <v>9</v>
      </c>
      <c r="B24" s="91" t="s">
        <v>226</v>
      </c>
      <c r="C24" s="91">
        <v>146</v>
      </c>
      <c r="D24" s="91">
        <v>1</v>
      </c>
      <c r="E24" s="91">
        <v>7</v>
      </c>
      <c r="F24" s="91">
        <v>11</v>
      </c>
      <c r="G24" s="91">
        <v>32</v>
      </c>
      <c r="H24" s="91">
        <f t="shared" si="0"/>
        <v>51</v>
      </c>
      <c r="I24" s="92">
        <f t="shared" si="1"/>
        <v>34.93150684931507</v>
      </c>
    </row>
    <row r="25" spans="1:9" s="93" customFormat="1" ht="17.25" customHeight="1">
      <c r="A25" s="109"/>
      <c r="B25" s="91" t="s">
        <v>35</v>
      </c>
      <c r="C25" s="91">
        <f aca="true" t="shared" si="2" ref="C25:H25">SUM(C16:C24)</f>
        <v>1065</v>
      </c>
      <c r="D25" s="91">
        <f t="shared" si="2"/>
        <v>6</v>
      </c>
      <c r="E25" s="91">
        <f t="shared" si="2"/>
        <v>28</v>
      </c>
      <c r="F25" s="91">
        <f t="shared" si="2"/>
        <v>77</v>
      </c>
      <c r="G25" s="91">
        <f t="shared" si="2"/>
        <v>194</v>
      </c>
      <c r="H25" s="91">
        <f t="shared" si="2"/>
        <v>305</v>
      </c>
      <c r="I25" s="92">
        <f t="shared" si="1"/>
        <v>28.638497652582164</v>
      </c>
    </row>
    <row r="26" spans="1:11" s="94" customFormat="1" ht="72" customHeight="1">
      <c r="A26" s="112" t="s">
        <v>36</v>
      </c>
      <c r="B26" s="112"/>
      <c r="C26" s="112"/>
      <c r="D26" s="112"/>
      <c r="E26" s="112"/>
      <c r="F26" s="112"/>
      <c r="G26" s="112"/>
      <c r="H26" s="112"/>
      <c r="I26" s="112"/>
      <c r="K26" s="95"/>
    </row>
    <row r="27" spans="1:11" s="94" customFormat="1" ht="14.25" customHeight="1">
      <c r="A27" s="95"/>
      <c r="B27" s="95"/>
      <c r="C27" s="71"/>
      <c r="D27" s="71"/>
      <c r="E27" s="96"/>
      <c r="F27" s="97"/>
      <c r="G27" s="71"/>
      <c r="H27" s="98"/>
      <c r="I27" s="95"/>
      <c r="J27" s="71"/>
      <c r="K27" s="95"/>
    </row>
    <row r="28" spans="1:11" s="94" customFormat="1" ht="15" customHeight="1">
      <c r="A28" s="134" t="s">
        <v>37</v>
      </c>
      <c r="B28" s="134"/>
      <c r="C28" s="71"/>
      <c r="D28" s="71"/>
      <c r="E28" s="96"/>
      <c r="F28" s="135" t="s">
        <v>38</v>
      </c>
      <c r="G28" s="135"/>
      <c r="H28" s="135"/>
      <c r="I28" s="135"/>
      <c r="J28" s="71"/>
      <c r="K28" s="95"/>
    </row>
    <row r="29" spans="1:11" s="94" customFormat="1" ht="15" customHeight="1">
      <c r="A29" s="133" t="s">
        <v>39</v>
      </c>
      <c r="B29" s="133"/>
      <c r="C29" s="71"/>
      <c r="D29" s="71"/>
      <c r="E29" s="96"/>
      <c r="F29" s="136" t="s">
        <v>40</v>
      </c>
      <c r="G29" s="136"/>
      <c r="H29" s="136"/>
      <c r="I29" s="136"/>
      <c r="J29" s="71"/>
      <c r="K29" s="95"/>
    </row>
    <row r="30" spans="1:11" s="94" customFormat="1" ht="15" customHeight="1">
      <c r="A30" s="133" t="s">
        <v>16</v>
      </c>
      <c r="B30" s="133"/>
      <c r="C30" s="133"/>
      <c r="D30" s="133"/>
      <c r="E30" s="96"/>
      <c r="F30" s="99"/>
      <c r="H30" s="98"/>
      <c r="I30" s="95"/>
      <c r="J30" s="71"/>
      <c r="K30" s="95"/>
    </row>
    <row r="31" spans="1:11" s="94" customFormat="1" ht="15" customHeight="1">
      <c r="A31" s="133" t="s">
        <v>41</v>
      </c>
      <c r="B31" s="133"/>
      <c r="C31" s="133"/>
      <c r="D31" s="71"/>
      <c r="E31" s="96"/>
      <c r="F31" s="100"/>
      <c r="G31" s="101"/>
      <c r="H31" s="98"/>
      <c r="I31" s="95"/>
      <c r="J31" s="71"/>
      <c r="K31" s="95"/>
    </row>
    <row r="32" spans="1:11" s="94" customFormat="1" ht="15" customHeight="1">
      <c r="A32" s="133" t="s">
        <v>42</v>
      </c>
      <c r="B32" s="133"/>
      <c r="C32" s="133"/>
      <c r="D32" s="71"/>
      <c r="E32" s="96"/>
      <c r="F32" s="102"/>
      <c r="H32" s="98"/>
      <c r="I32" s="95"/>
      <c r="K32" s="95"/>
    </row>
    <row r="33" spans="1:11" s="94" customFormat="1" ht="15" customHeight="1">
      <c r="A33" s="29"/>
      <c r="B33" s="70"/>
      <c r="D33" s="71"/>
      <c r="E33" s="96"/>
      <c r="F33" s="136" t="s">
        <v>17</v>
      </c>
      <c r="G33" s="136"/>
      <c r="H33" s="136"/>
      <c r="I33" s="136"/>
      <c r="K33" s="95"/>
    </row>
    <row r="34" spans="1:11" s="94" customFormat="1" ht="15" customHeight="1">
      <c r="A34" s="95"/>
      <c r="B34" s="95"/>
      <c r="C34" s="71"/>
      <c r="D34" s="71"/>
      <c r="E34" s="96"/>
      <c r="F34" s="137"/>
      <c r="G34" s="137"/>
      <c r="H34" s="98"/>
      <c r="I34" s="95"/>
      <c r="J34" s="71"/>
      <c r="K34" s="95"/>
    </row>
    <row r="35" spans="1:11" s="94" customFormat="1" ht="15" customHeight="1">
      <c r="A35" s="95"/>
      <c r="B35" s="95"/>
      <c r="E35" s="96"/>
      <c r="F35" s="99"/>
      <c r="H35" s="98"/>
      <c r="I35" s="95"/>
      <c r="K35" s="95"/>
    </row>
    <row r="36" spans="1:11" s="94" customFormat="1" ht="15" customHeight="1">
      <c r="A36" s="95"/>
      <c r="B36" s="95"/>
      <c r="E36" s="96"/>
      <c r="F36" s="99"/>
      <c r="H36" s="98"/>
      <c r="I36" s="95"/>
      <c r="K36" s="95"/>
    </row>
    <row r="37" spans="1:11" s="94" customFormat="1" ht="15" customHeight="1">
      <c r="A37" s="95"/>
      <c r="B37" s="95"/>
      <c r="C37" s="71"/>
      <c r="D37" s="71"/>
      <c r="E37" s="96"/>
      <c r="F37" s="99"/>
      <c r="H37" s="98"/>
      <c r="I37" s="95"/>
      <c r="J37" s="71"/>
      <c r="K37" s="95"/>
    </row>
    <row r="38" spans="1:8" s="94" customFormat="1" ht="10.5" customHeight="1">
      <c r="A38" s="95"/>
      <c r="E38" s="96"/>
      <c r="F38" s="99"/>
      <c r="H38" s="98"/>
    </row>
    <row r="39" spans="1:11" s="94" customFormat="1" ht="15" customHeight="1">
      <c r="A39" s="95"/>
      <c r="E39" s="96"/>
      <c r="F39" s="102"/>
      <c r="G39" s="103"/>
      <c r="H39" s="104"/>
      <c r="I39" s="103"/>
      <c r="J39" s="103"/>
      <c r="K39" s="103"/>
    </row>
    <row r="40" spans="1:11" s="94" customFormat="1" ht="15" customHeight="1">
      <c r="A40" s="95"/>
      <c r="E40" s="96"/>
      <c r="F40" s="102"/>
      <c r="G40" s="95"/>
      <c r="H40" s="98"/>
      <c r="I40" s="95"/>
      <c r="J40" s="95"/>
      <c r="K40" s="95"/>
    </row>
    <row r="41" spans="1:8" s="94" customFormat="1" ht="16.5">
      <c r="A41" s="95"/>
      <c r="E41" s="96"/>
      <c r="F41" s="102"/>
      <c r="H41" s="98"/>
    </row>
    <row r="42" spans="1:8" s="94" customFormat="1" ht="16.5">
      <c r="A42" s="95"/>
      <c r="E42" s="96"/>
      <c r="F42" s="102"/>
      <c r="H42" s="98"/>
    </row>
    <row r="43" spans="1:8" s="94" customFormat="1" ht="16.5">
      <c r="A43" s="95"/>
      <c r="E43" s="96"/>
      <c r="F43" s="102"/>
      <c r="H43" s="98"/>
    </row>
    <row r="44" spans="1:11" s="94" customFormat="1" ht="16.5">
      <c r="A44" s="95"/>
      <c r="E44" s="96"/>
      <c r="F44" s="102"/>
      <c r="G44" s="72"/>
      <c r="H44" s="105"/>
      <c r="I44" s="72"/>
      <c r="J44" s="72"/>
      <c r="K44" s="72"/>
    </row>
    <row r="45" spans="1:8" s="94" customFormat="1" ht="16.5">
      <c r="A45" s="95"/>
      <c r="E45" s="96"/>
      <c r="F45" s="99"/>
      <c r="H45" s="98"/>
    </row>
    <row r="46" spans="1:8" s="94" customFormat="1" ht="16.5">
      <c r="A46" s="95"/>
      <c r="E46" s="96"/>
      <c r="F46" s="99"/>
      <c r="H46" s="98"/>
    </row>
    <row r="47" spans="1:8" s="94" customFormat="1" ht="16.5">
      <c r="A47" s="95"/>
      <c r="E47" s="96"/>
      <c r="F47" s="99"/>
      <c r="H47" s="98"/>
    </row>
    <row r="48" spans="1:8" s="94" customFormat="1" ht="16.5">
      <c r="A48" s="95"/>
      <c r="E48" s="96"/>
      <c r="F48" s="99"/>
      <c r="H48" s="98"/>
    </row>
    <row r="49" spans="1:8" s="94" customFormat="1" ht="16.5">
      <c r="A49" s="95"/>
      <c r="E49" s="96"/>
      <c r="F49" s="99"/>
      <c r="H49" s="98"/>
    </row>
    <row r="50" spans="1:8" s="94" customFormat="1" ht="16.5">
      <c r="A50" s="95"/>
      <c r="E50" s="96"/>
      <c r="F50" s="99"/>
      <c r="H50" s="98"/>
    </row>
    <row r="51" spans="1:8" s="94" customFormat="1" ht="16.5">
      <c r="A51" s="95"/>
      <c r="E51" s="96"/>
      <c r="F51" s="99"/>
      <c r="H51" s="98"/>
    </row>
    <row r="52" spans="1:8" s="94" customFormat="1" ht="16.5">
      <c r="A52" s="95"/>
      <c r="E52" s="96"/>
      <c r="F52" s="99"/>
      <c r="H52" s="98"/>
    </row>
    <row r="53" spans="1:8" s="94" customFormat="1" ht="16.5">
      <c r="A53" s="95"/>
      <c r="E53" s="96"/>
      <c r="F53" s="99"/>
      <c r="H53" s="98"/>
    </row>
    <row r="54" spans="1:8" s="94" customFormat="1" ht="16.5">
      <c r="A54" s="95"/>
      <c r="E54" s="96"/>
      <c r="F54" s="99"/>
      <c r="H54" s="98"/>
    </row>
    <row r="55" spans="1:8" s="94" customFormat="1" ht="16.5">
      <c r="A55" s="95"/>
      <c r="E55" s="96"/>
      <c r="F55" s="99"/>
      <c r="H55" s="98"/>
    </row>
    <row r="56" spans="1:8" s="94" customFormat="1" ht="16.5">
      <c r="A56" s="95"/>
      <c r="E56" s="96"/>
      <c r="F56" s="99"/>
      <c r="H56" s="98"/>
    </row>
    <row r="57" spans="1:8" s="94" customFormat="1" ht="16.5">
      <c r="A57" s="95"/>
      <c r="E57" s="96"/>
      <c r="F57" s="99"/>
      <c r="H57" s="98"/>
    </row>
    <row r="58" spans="1:8" s="94" customFormat="1" ht="16.5">
      <c r="A58" s="95"/>
      <c r="E58" s="96"/>
      <c r="F58" s="99"/>
      <c r="H58" s="98"/>
    </row>
    <row r="59" spans="1:8" s="94" customFormat="1" ht="16.5">
      <c r="A59" s="95"/>
      <c r="E59" s="96"/>
      <c r="F59" s="99"/>
      <c r="H59" s="98"/>
    </row>
    <row r="60" spans="1:8" s="94" customFormat="1" ht="16.5">
      <c r="A60" s="95"/>
      <c r="E60" s="96"/>
      <c r="F60" s="99"/>
      <c r="H60" s="98"/>
    </row>
    <row r="61" spans="1:8" s="94" customFormat="1" ht="16.5">
      <c r="A61" s="95"/>
      <c r="E61" s="96"/>
      <c r="F61" s="99"/>
      <c r="H61" s="98"/>
    </row>
    <row r="62" spans="1:8" s="94" customFormat="1" ht="16.5">
      <c r="A62" s="95"/>
      <c r="E62" s="96"/>
      <c r="F62" s="99"/>
      <c r="H62" s="98"/>
    </row>
    <row r="63" spans="1:8" s="94" customFormat="1" ht="16.5">
      <c r="A63" s="95"/>
      <c r="E63" s="96"/>
      <c r="F63" s="99"/>
      <c r="H63" s="98"/>
    </row>
    <row r="64" spans="1:8" s="94" customFormat="1" ht="16.5">
      <c r="A64" s="95"/>
      <c r="E64" s="96"/>
      <c r="F64" s="99"/>
      <c r="H64" s="98"/>
    </row>
    <row r="65" spans="1:8" s="94" customFormat="1" ht="16.5">
      <c r="A65" s="95"/>
      <c r="E65" s="96"/>
      <c r="F65" s="99"/>
      <c r="H65" s="98"/>
    </row>
    <row r="66" spans="1:8" s="94" customFormat="1" ht="16.5">
      <c r="A66" s="95"/>
      <c r="E66" s="96"/>
      <c r="F66" s="99"/>
      <c r="H66" s="98"/>
    </row>
    <row r="67" spans="1:8" s="94" customFormat="1" ht="16.5">
      <c r="A67" s="95"/>
      <c r="E67" s="96"/>
      <c r="F67" s="99"/>
      <c r="H67" s="98"/>
    </row>
    <row r="68" spans="1:8" s="94" customFormat="1" ht="16.5">
      <c r="A68" s="95"/>
      <c r="E68" s="96"/>
      <c r="F68" s="99"/>
      <c r="H68" s="98"/>
    </row>
    <row r="69" spans="1:8" s="94" customFormat="1" ht="16.5">
      <c r="A69" s="95"/>
      <c r="E69" s="96"/>
      <c r="F69" s="99"/>
      <c r="H69" s="98"/>
    </row>
    <row r="70" spans="1:8" s="94" customFormat="1" ht="16.5">
      <c r="A70" s="95"/>
      <c r="E70" s="96"/>
      <c r="F70" s="99"/>
      <c r="H70" s="98"/>
    </row>
    <row r="71" spans="1:8" s="94" customFormat="1" ht="16.5">
      <c r="A71" s="95"/>
      <c r="E71" s="96"/>
      <c r="F71" s="99"/>
      <c r="H71" s="98"/>
    </row>
    <row r="72" spans="1:8" s="94" customFormat="1" ht="16.5">
      <c r="A72" s="95"/>
      <c r="E72" s="96"/>
      <c r="F72" s="99"/>
      <c r="H72" s="98"/>
    </row>
    <row r="73" spans="1:8" s="94" customFormat="1" ht="16.5">
      <c r="A73" s="95"/>
      <c r="E73" s="96"/>
      <c r="F73" s="99"/>
      <c r="H73" s="98"/>
    </row>
    <row r="74" spans="1:8" s="94" customFormat="1" ht="16.5">
      <c r="A74" s="95"/>
      <c r="E74" s="96"/>
      <c r="F74" s="99"/>
      <c r="H74" s="98"/>
    </row>
    <row r="75" spans="1:8" s="94" customFormat="1" ht="16.5">
      <c r="A75" s="95"/>
      <c r="E75" s="96"/>
      <c r="F75" s="99"/>
      <c r="H75" s="98"/>
    </row>
    <row r="76" spans="1:8" s="94" customFormat="1" ht="16.5">
      <c r="A76" s="95"/>
      <c r="E76" s="96"/>
      <c r="F76" s="99"/>
      <c r="H76" s="98"/>
    </row>
    <row r="77" spans="1:8" s="94" customFormat="1" ht="16.5">
      <c r="A77" s="95"/>
      <c r="E77" s="96"/>
      <c r="F77" s="99"/>
      <c r="H77" s="98"/>
    </row>
    <row r="78" spans="1:8" s="94" customFormat="1" ht="16.5">
      <c r="A78" s="95"/>
      <c r="E78" s="96"/>
      <c r="F78" s="99"/>
      <c r="H78" s="98"/>
    </row>
    <row r="79" spans="1:8" s="94" customFormat="1" ht="16.5">
      <c r="A79" s="95"/>
      <c r="E79" s="96"/>
      <c r="F79" s="99"/>
      <c r="H79" s="98"/>
    </row>
    <row r="80" spans="1:8" s="94" customFormat="1" ht="16.5">
      <c r="A80" s="95"/>
      <c r="E80" s="96"/>
      <c r="F80" s="99"/>
      <c r="H80" s="98"/>
    </row>
    <row r="81" spans="1:8" s="94" customFormat="1" ht="16.5">
      <c r="A81" s="95"/>
      <c r="E81" s="96"/>
      <c r="F81" s="99"/>
      <c r="H81" s="98"/>
    </row>
    <row r="82" spans="1:8" s="94" customFormat="1" ht="16.5">
      <c r="A82" s="95"/>
      <c r="E82" s="96"/>
      <c r="F82" s="99"/>
      <c r="H82" s="98"/>
    </row>
    <row r="83" spans="1:8" s="94" customFormat="1" ht="16.5">
      <c r="A83" s="95"/>
      <c r="E83" s="96"/>
      <c r="F83" s="99"/>
      <c r="H83" s="98"/>
    </row>
    <row r="84" spans="1:8" s="94" customFormat="1" ht="16.5">
      <c r="A84" s="95"/>
      <c r="E84" s="96"/>
      <c r="F84" s="99"/>
      <c r="H84" s="98"/>
    </row>
    <row r="85" spans="1:8" s="94" customFormat="1" ht="16.5">
      <c r="A85" s="95"/>
      <c r="E85" s="96"/>
      <c r="F85" s="99"/>
      <c r="H85" s="98"/>
    </row>
    <row r="86" spans="1:8" s="94" customFormat="1" ht="16.5">
      <c r="A86" s="95"/>
      <c r="E86" s="96"/>
      <c r="F86" s="99"/>
      <c r="H86" s="98"/>
    </row>
    <row r="87" spans="1:8" s="94" customFormat="1" ht="16.5">
      <c r="A87" s="95"/>
      <c r="E87" s="96"/>
      <c r="F87" s="99"/>
      <c r="H87" s="98"/>
    </row>
    <row r="88" spans="1:8" s="94" customFormat="1" ht="16.5">
      <c r="A88" s="95"/>
      <c r="E88" s="96"/>
      <c r="F88" s="99"/>
      <c r="H88" s="98"/>
    </row>
    <row r="89" spans="1:8" s="94" customFormat="1" ht="16.5">
      <c r="A89" s="95"/>
      <c r="E89" s="96"/>
      <c r="F89" s="99"/>
      <c r="H89" s="98"/>
    </row>
    <row r="90" spans="1:8" s="94" customFormat="1" ht="16.5">
      <c r="A90" s="95"/>
      <c r="E90" s="96"/>
      <c r="F90" s="99"/>
      <c r="H90" s="98"/>
    </row>
    <row r="91" spans="1:8" s="94" customFormat="1" ht="16.5">
      <c r="A91" s="95"/>
      <c r="E91" s="96"/>
      <c r="F91" s="99"/>
      <c r="H91" s="98"/>
    </row>
    <row r="92" spans="1:8" s="94" customFormat="1" ht="16.5">
      <c r="A92" s="95"/>
      <c r="E92" s="96"/>
      <c r="F92" s="99"/>
      <c r="H92" s="98"/>
    </row>
    <row r="93" spans="1:8" s="94" customFormat="1" ht="16.5">
      <c r="A93" s="95"/>
      <c r="E93" s="96"/>
      <c r="F93" s="99"/>
      <c r="H93" s="98"/>
    </row>
    <row r="94" spans="1:8" s="94" customFormat="1" ht="16.5">
      <c r="A94" s="95"/>
      <c r="E94" s="96"/>
      <c r="F94" s="99"/>
      <c r="H94" s="98"/>
    </row>
    <row r="95" spans="1:8" s="94" customFormat="1" ht="16.5">
      <c r="A95" s="95"/>
      <c r="E95" s="96"/>
      <c r="F95" s="99"/>
      <c r="H95" s="98"/>
    </row>
    <row r="96" spans="1:8" s="94" customFormat="1" ht="16.5">
      <c r="A96" s="95"/>
      <c r="E96" s="96"/>
      <c r="F96" s="99"/>
      <c r="H96" s="98"/>
    </row>
    <row r="97" spans="1:8" s="94" customFormat="1" ht="16.5">
      <c r="A97" s="95"/>
      <c r="E97" s="96"/>
      <c r="F97" s="99"/>
      <c r="H97" s="98"/>
    </row>
    <row r="98" spans="1:8" s="94" customFormat="1" ht="16.5">
      <c r="A98" s="95"/>
      <c r="E98" s="96"/>
      <c r="F98" s="99"/>
      <c r="H98" s="98"/>
    </row>
    <row r="99" spans="1:8" s="94" customFormat="1" ht="16.5">
      <c r="A99" s="95"/>
      <c r="E99" s="96"/>
      <c r="F99" s="99"/>
      <c r="H99" s="98"/>
    </row>
    <row r="100" spans="1:8" s="94" customFormat="1" ht="16.5">
      <c r="A100" s="95"/>
      <c r="E100" s="96"/>
      <c r="F100" s="99"/>
      <c r="H100" s="98"/>
    </row>
    <row r="101" spans="1:8" s="94" customFormat="1" ht="16.5">
      <c r="A101" s="95"/>
      <c r="E101" s="96"/>
      <c r="F101" s="99"/>
      <c r="H101" s="98"/>
    </row>
    <row r="102" spans="1:8" s="94" customFormat="1" ht="16.5">
      <c r="A102" s="95"/>
      <c r="E102" s="96"/>
      <c r="F102" s="99"/>
      <c r="H102" s="98"/>
    </row>
    <row r="103" spans="1:8" s="94" customFormat="1" ht="16.5">
      <c r="A103" s="95"/>
      <c r="E103" s="96"/>
      <c r="F103" s="99"/>
      <c r="H103" s="98"/>
    </row>
    <row r="104" spans="1:8" s="94" customFormat="1" ht="16.5">
      <c r="A104" s="95"/>
      <c r="E104" s="96"/>
      <c r="F104" s="99"/>
      <c r="H104" s="98"/>
    </row>
    <row r="105" spans="1:8" s="94" customFormat="1" ht="16.5">
      <c r="A105" s="95"/>
      <c r="E105" s="96"/>
      <c r="F105" s="99"/>
      <c r="H105" s="98"/>
    </row>
    <row r="106" spans="1:8" s="94" customFormat="1" ht="16.5">
      <c r="A106" s="95"/>
      <c r="E106" s="96"/>
      <c r="F106" s="99"/>
      <c r="H106" s="98"/>
    </row>
    <row r="107" spans="1:8" s="94" customFormat="1" ht="16.5">
      <c r="A107" s="95"/>
      <c r="E107" s="96"/>
      <c r="F107" s="99"/>
      <c r="H107" s="98"/>
    </row>
    <row r="108" spans="1:8" s="94" customFormat="1" ht="16.5">
      <c r="A108" s="95"/>
      <c r="E108" s="96"/>
      <c r="F108" s="99"/>
      <c r="H108" s="98"/>
    </row>
  </sheetData>
  <sheetProtection/>
  <mergeCells count="27">
    <mergeCell ref="F34:G34"/>
    <mergeCell ref="A31:C31"/>
    <mergeCell ref="A32:C32"/>
    <mergeCell ref="F33:I33"/>
    <mergeCell ref="A30:D30"/>
    <mergeCell ref="A26:I26"/>
    <mergeCell ref="A28:B28"/>
    <mergeCell ref="F28:I28"/>
    <mergeCell ref="A29:B29"/>
    <mergeCell ref="F29:I29"/>
    <mergeCell ref="A12:I12"/>
    <mergeCell ref="A14:A15"/>
    <mergeCell ref="B14:B15"/>
    <mergeCell ref="C14:C15"/>
    <mergeCell ref="D14:D15"/>
    <mergeCell ref="E14:E15"/>
    <mergeCell ref="F14:F15"/>
    <mergeCell ref="G14:G15"/>
    <mergeCell ref="H14:I14"/>
    <mergeCell ref="E6:I6"/>
    <mergeCell ref="A7:C7"/>
    <mergeCell ref="A8:C8"/>
    <mergeCell ref="B10:I10"/>
    <mergeCell ref="A3:C3"/>
    <mergeCell ref="D3:I3"/>
    <mergeCell ref="A4:C4"/>
    <mergeCell ref="D4:I4"/>
  </mergeCells>
  <printOptions/>
  <pageMargins left="0.55" right="0.31" top="0.42" bottom="0.4" header="0.18" footer="0.24"/>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Thanh An</cp:lastModifiedBy>
  <cp:lastPrinted>2012-03-23T08:53:09Z</cp:lastPrinted>
  <dcterms:created xsi:type="dcterms:W3CDTF">2011-10-14T02:08:46Z</dcterms:created>
  <dcterms:modified xsi:type="dcterms:W3CDTF">2012-03-23T15:25:57Z</dcterms:modified>
  <cp:category/>
  <cp:version/>
  <cp:contentType/>
  <cp:contentStatus/>
</cp:coreProperties>
</file>